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試合結果（１日目） (2)" sheetId="1" r:id="rId1"/>
  </sheets>
  <externalReferences>
    <externalReference r:id="rId4"/>
  </externalReferences>
  <definedNames>
    <definedName name="_xlnm.Print_Area" localSheetId="0">'試合結果（１日目） (2)'!$A$1:$L$80</definedName>
  </definedNames>
  <calcPr fullCalcOnLoad="1"/>
</workbook>
</file>

<file path=xl/sharedStrings.xml><?xml version="1.0" encoding="utf-8"?>
<sst xmlns="http://schemas.openxmlformats.org/spreadsheetml/2006/main" count="29" uniqueCount="12">
  <si>
    <t>大　会　１　日　目　試　合　結　果</t>
  </si>
  <si>
    <t>【ペガサスゾーン（富山ふれあいスポーツセンター）】</t>
  </si>
  <si>
    <t>Ａﾌﾞﾛｯｸ</t>
  </si>
  <si>
    <t>順位</t>
  </si>
  <si>
    <t>Ｂﾌﾞﾛｯｸ</t>
  </si>
  <si>
    <t>Ｃﾌﾞﾛｯｸ</t>
  </si>
  <si>
    <t>【スコーピオンゾーン（富浦中学校体育館）】</t>
  </si>
  <si>
    <t>Ｄﾌﾞﾛｯｸ</t>
  </si>
  <si>
    <t>Ｅﾌﾞﾛｯｸ</t>
  </si>
  <si>
    <t>Ｆﾌﾞﾛｯｸ</t>
  </si>
  <si>
    <t>【カシオペアゾーン（富山ふれあいスポーツセンター）】</t>
  </si>
  <si>
    <t>【シリウスゾーン（富浦小学校体育館）】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</si>
</sst>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i/>
      <u val="single"/>
      <sz val="24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0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56" fontId="20" fillId="0" borderId="0" xfId="0" applyNumberFormat="1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/>
      <protection/>
    </xf>
    <xf numFmtId="0" fontId="20" fillId="0" borderId="10" xfId="0" applyFont="1" applyBorder="1" applyAlignment="1">
      <alignment/>
    </xf>
    <xf numFmtId="0" fontId="20" fillId="33" borderId="12" xfId="0" applyFont="1" applyFill="1" applyBorder="1" applyAlignment="1" applyProtection="1">
      <alignment horizontal="center" vertical="center"/>
      <protection/>
    </xf>
    <xf numFmtId="0" fontId="20" fillId="33" borderId="13" xfId="0" applyFont="1" applyFill="1" applyBorder="1" applyAlignment="1" applyProtection="1">
      <alignment horizontal="center" vertical="center"/>
      <protection/>
    </xf>
    <xf numFmtId="0" fontId="20" fillId="33" borderId="14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33" borderId="15" xfId="0" applyFont="1" applyFill="1" applyBorder="1" applyAlignment="1" applyProtection="1">
      <alignment horizontal="center" vertical="center" shrinkToFit="1"/>
      <protection/>
    </xf>
    <xf numFmtId="0" fontId="20" fillId="34" borderId="16" xfId="0" applyFont="1" applyFill="1" applyBorder="1" applyAlignment="1" applyProtection="1">
      <alignment horizontal="center" vertical="center"/>
      <protection/>
    </xf>
    <xf numFmtId="0" fontId="20" fillId="34" borderId="17" xfId="0" applyFont="1" applyFill="1" applyBorder="1" applyAlignment="1" applyProtection="1">
      <alignment horizontal="center" vertical="center"/>
      <protection/>
    </xf>
    <xf numFmtId="0" fontId="20" fillId="34" borderId="18" xfId="0" applyFont="1" applyFill="1" applyBorder="1" applyAlignment="1" applyProtection="1">
      <alignment horizontal="center" vertical="center"/>
      <protection/>
    </xf>
    <xf numFmtId="0" fontId="20" fillId="33" borderId="19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34" borderId="21" xfId="0" applyFont="1" applyFill="1" applyBorder="1" applyAlignment="1" applyProtection="1">
      <alignment horizontal="center" vertical="center"/>
      <protection/>
    </xf>
    <xf numFmtId="0" fontId="20" fillId="34" borderId="22" xfId="0" applyFont="1" applyFill="1" applyBorder="1" applyAlignment="1" applyProtection="1">
      <alignment horizontal="center" vertical="center"/>
      <protection/>
    </xf>
    <xf numFmtId="0" fontId="20" fillId="34" borderId="23" xfId="0" applyFont="1" applyFill="1" applyBorder="1" applyAlignment="1" applyProtection="1">
      <alignment horizontal="center" vertical="center"/>
      <protection/>
    </xf>
    <xf numFmtId="0" fontId="20" fillId="33" borderId="24" xfId="0" applyFont="1" applyFill="1" applyBorder="1" applyAlignment="1" applyProtection="1">
      <alignment horizontal="center" vertical="center"/>
      <protection/>
    </xf>
    <xf numFmtId="0" fontId="20" fillId="33" borderId="25" xfId="0" applyFont="1" applyFill="1" applyBorder="1" applyAlignment="1" applyProtection="1">
      <alignment horizontal="center" vertical="center" shrinkToFit="1"/>
      <protection/>
    </xf>
    <xf numFmtId="0" fontId="20" fillId="33" borderId="26" xfId="0" applyFont="1" applyFill="1" applyBorder="1" applyAlignment="1" applyProtection="1">
      <alignment horizontal="center" vertical="center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4" borderId="27" xfId="0" applyFont="1" applyFill="1" applyBorder="1" applyAlignment="1" applyProtection="1">
      <alignment horizontal="center" vertical="center"/>
      <protection/>
    </xf>
    <xf numFmtId="0" fontId="20" fillId="34" borderId="28" xfId="0" applyFont="1" applyFill="1" applyBorder="1" applyAlignment="1" applyProtection="1">
      <alignment horizontal="center" vertical="center"/>
      <protection/>
    </xf>
    <xf numFmtId="0" fontId="20" fillId="34" borderId="29" xfId="0" applyFont="1" applyFill="1" applyBorder="1" applyAlignment="1" applyProtection="1">
      <alignment horizontal="center" vertical="center"/>
      <protection/>
    </xf>
    <xf numFmtId="0" fontId="20" fillId="33" borderId="25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20" fillId="33" borderId="30" xfId="0" applyFont="1" applyFill="1" applyBorder="1" applyAlignment="1" applyProtection="1">
      <alignment horizontal="center" vertical="center" shrinkToFit="1"/>
      <protection/>
    </xf>
    <xf numFmtId="0" fontId="20" fillId="33" borderId="31" xfId="0" applyFont="1" applyFill="1" applyBorder="1" applyAlignment="1" applyProtection="1">
      <alignment horizontal="center" vertical="center"/>
      <protection/>
    </xf>
    <xf numFmtId="0" fontId="20" fillId="33" borderId="32" xfId="0" applyFont="1" applyFill="1" applyBorder="1" applyAlignment="1" applyProtection="1">
      <alignment horizontal="center" vertical="center"/>
      <protection/>
    </xf>
    <xf numFmtId="0" fontId="20" fillId="33" borderId="33" xfId="0" applyFont="1" applyFill="1" applyBorder="1" applyAlignment="1" applyProtection="1">
      <alignment horizontal="center" vertical="center"/>
      <protection/>
    </xf>
    <xf numFmtId="0" fontId="20" fillId="33" borderId="34" xfId="0" applyFont="1" applyFill="1" applyBorder="1" applyAlignment="1" applyProtection="1">
      <alignment horizontal="center" vertical="center"/>
      <protection/>
    </xf>
    <xf numFmtId="0" fontId="20" fillId="33" borderId="35" xfId="0" applyFont="1" applyFill="1" applyBorder="1" applyAlignment="1" applyProtection="1">
      <alignment horizontal="center" vertical="center"/>
      <protection/>
    </xf>
    <xf numFmtId="0" fontId="20" fillId="33" borderId="36" xfId="0" applyFont="1" applyFill="1" applyBorder="1" applyAlignment="1" applyProtection="1">
      <alignment horizontal="center" vertical="center"/>
      <protection/>
    </xf>
    <xf numFmtId="0" fontId="20" fillId="33" borderId="10" xfId="0" applyFont="1" applyFill="1" applyBorder="1" applyAlignment="1" applyProtection="1">
      <alignment vertical="center"/>
      <protection/>
    </xf>
    <xf numFmtId="0" fontId="20" fillId="33" borderId="37" xfId="0" applyFont="1" applyFill="1" applyBorder="1" applyAlignment="1" applyProtection="1">
      <alignment horizontal="center" vertical="center"/>
      <protection/>
    </xf>
    <xf numFmtId="0" fontId="20" fillId="33" borderId="38" xfId="0" applyFont="1" applyFill="1" applyBorder="1" applyAlignment="1" applyProtection="1">
      <alignment horizontal="center" vertical="center"/>
      <protection/>
    </xf>
    <xf numFmtId="0" fontId="20" fillId="33" borderId="39" xfId="0" applyFont="1" applyFill="1" applyBorder="1" applyAlignment="1" applyProtection="1">
      <alignment horizontal="center" vertical="center"/>
      <protection/>
    </xf>
    <xf numFmtId="0" fontId="20" fillId="33" borderId="40" xfId="0" applyFont="1" applyFill="1" applyBorder="1" applyAlignment="1" applyProtection="1">
      <alignment horizontal="center" vertical="center"/>
      <protection/>
    </xf>
    <xf numFmtId="0" fontId="20" fillId="33" borderId="41" xfId="0" applyFont="1" applyFill="1" applyBorder="1" applyAlignment="1" applyProtection="1">
      <alignment horizontal="center" vertical="center"/>
      <protection/>
    </xf>
    <xf numFmtId="0" fontId="20" fillId="33" borderId="42" xfId="0" applyFont="1" applyFill="1" applyBorder="1" applyAlignment="1" applyProtection="1">
      <alignment horizontal="center" vertical="center"/>
      <protection/>
    </xf>
    <xf numFmtId="0" fontId="20" fillId="33" borderId="43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 shrinkToFit="1"/>
      <protection/>
    </xf>
    <xf numFmtId="0" fontId="20" fillId="33" borderId="0" xfId="0" applyFont="1" applyFill="1" applyAlignment="1" applyProtection="1">
      <alignment/>
      <protection/>
    </xf>
    <xf numFmtId="0" fontId="20" fillId="33" borderId="0" xfId="0" applyFont="1" applyFill="1" applyAlignment="1" applyProtection="1">
      <alignment horizontal="left"/>
      <protection/>
    </xf>
    <xf numFmtId="0" fontId="21" fillId="33" borderId="0" xfId="0" applyFont="1" applyFill="1" applyAlignment="1" applyProtection="1">
      <alignment/>
      <protection/>
    </xf>
    <xf numFmtId="56" fontId="20" fillId="33" borderId="0" xfId="0" applyNumberFormat="1" applyFont="1" applyFill="1" applyBorder="1" applyAlignment="1" applyProtection="1">
      <alignment horizontal="center"/>
      <protection/>
    </xf>
    <xf numFmtId="0" fontId="20" fillId="33" borderId="11" xfId="0" applyFont="1" applyFill="1" applyBorder="1" applyAlignment="1" applyProtection="1">
      <alignment horizontal="left"/>
      <protection/>
    </xf>
    <xf numFmtId="0" fontId="20" fillId="33" borderId="11" xfId="0" applyFont="1" applyFill="1" applyBorder="1" applyAlignment="1" applyProtection="1">
      <alignment/>
      <protection/>
    </xf>
    <xf numFmtId="0" fontId="20" fillId="33" borderId="44" xfId="0" applyFont="1" applyFill="1" applyBorder="1" applyAlignment="1" applyProtection="1">
      <alignment horizontal="center" vertical="center"/>
      <protection/>
    </xf>
    <xf numFmtId="0" fontId="20" fillId="33" borderId="14" xfId="0" applyFont="1" applyFill="1" applyBorder="1" applyAlignment="1" applyProtection="1">
      <alignment horizontal="center" vertical="center"/>
      <protection/>
    </xf>
    <xf numFmtId="0" fontId="20" fillId="33" borderId="45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vertical="center"/>
      <protection/>
    </xf>
    <xf numFmtId="0" fontId="20" fillId="33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73;&#12374;&#12394;&#12415;&#35430;&#21512;&#32080;&#26524;&#38598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試合結果入力表"/>
      <sheetName val="2日目組合せ"/>
      <sheetName val="３日目組合せ"/>
      <sheetName val="会場用 結果記録表"/>
      <sheetName val="試合結果計算表"/>
      <sheetName val="2日目TO表"/>
      <sheetName val="試合結果（１日目） (2)"/>
      <sheetName val="試合結果（１日目）"/>
      <sheetName val="試合結果（2日目）"/>
      <sheetName val="試合結果（3日目）"/>
      <sheetName val="コード"/>
    </sheetNames>
    <sheetDataSet>
      <sheetData sheetId="0">
        <row r="3">
          <cell r="M3" t="str">
            <v>男子 第一次リーグ</v>
          </cell>
        </row>
        <row r="6">
          <cell r="M6" t="str">
            <v>八千代</v>
          </cell>
        </row>
        <row r="7">
          <cell r="M7" t="str">
            <v>マジック</v>
          </cell>
        </row>
        <row r="8">
          <cell r="M8" t="str">
            <v>田富</v>
          </cell>
        </row>
        <row r="12">
          <cell r="M12" t="str">
            <v>高崎北部</v>
          </cell>
        </row>
        <row r="13">
          <cell r="M13" t="str">
            <v>サクセス</v>
          </cell>
        </row>
        <row r="14">
          <cell r="C14">
            <v>54</v>
          </cell>
          <cell r="D14">
            <v>35</v>
          </cell>
          <cell r="E14">
            <v>43</v>
          </cell>
          <cell r="F14">
            <v>23</v>
          </cell>
          <cell r="G14">
            <v>67</v>
          </cell>
          <cell r="H14">
            <v>30</v>
          </cell>
          <cell r="I14">
            <v>28</v>
          </cell>
          <cell r="J14">
            <v>48</v>
          </cell>
          <cell r="M14" t="str">
            <v>天津小湊</v>
          </cell>
        </row>
        <row r="18">
          <cell r="M18" t="str">
            <v>リングス</v>
          </cell>
        </row>
        <row r="19">
          <cell r="C19">
            <v>25</v>
          </cell>
          <cell r="D19">
            <v>29</v>
          </cell>
          <cell r="E19">
            <v>31</v>
          </cell>
          <cell r="F19">
            <v>33</v>
          </cell>
          <cell r="G19">
            <v>25</v>
          </cell>
          <cell r="H19">
            <v>54</v>
          </cell>
          <cell r="I19">
            <v>33</v>
          </cell>
          <cell r="J19">
            <v>24</v>
          </cell>
          <cell r="M19" t="str">
            <v>ジュニア・ファイブ</v>
          </cell>
        </row>
        <row r="20">
          <cell r="M20" t="str">
            <v>豊田フレンズ</v>
          </cell>
        </row>
        <row r="24">
          <cell r="C24">
            <v>14</v>
          </cell>
          <cell r="D24">
            <v>76</v>
          </cell>
          <cell r="E24">
            <v>33</v>
          </cell>
          <cell r="F24">
            <v>68</v>
          </cell>
          <cell r="G24">
            <v>57</v>
          </cell>
          <cell r="H24">
            <v>54</v>
          </cell>
          <cell r="I24">
            <v>63</v>
          </cell>
          <cell r="J24">
            <v>26</v>
          </cell>
        </row>
        <row r="26">
          <cell r="M26" t="str">
            <v>松戸</v>
          </cell>
        </row>
        <row r="27">
          <cell r="M27" t="str">
            <v>芳賀ジュニア</v>
          </cell>
        </row>
        <row r="28">
          <cell r="M28" t="str">
            <v>国立一</v>
          </cell>
        </row>
        <row r="29">
          <cell r="C29">
            <v>37</v>
          </cell>
          <cell r="D29">
            <v>67</v>
          </cell>
          <cell r="E29">
            <v>31</v>
          </cell>
          <cell r="F29">
            <v>54</v>
          </cell>
          <cell r="G29">
            <v>28</v>
          </cell>
          <cell r="H29">
            <v>45</v>
          </cell>
          <cell r="I29">
            <v>26</v>
          </cell>
          <cell r="J29">
            <v>19</v>
          </cell>
        </row>
        <row r="32">
          <cell r="M32" t="str">
            <v>バディーズ</v>
          </cell>
        </row>
        <row r="33">
          <cell r="M33" t="str">
            <v>昭和</v>
          </cell>
        </row>
        <row r="34">
          <cell r="C34">
            <v>29</v>
          </cell>
          <cell r="D34">
            <v>60</v>
          </cell>
          <cell r="E34">
            <v>14</v>
          </cell>
          <cell r="F34">
            <v>45</v>
          </cell>
          <cell r="G34">
            <v>38</v>
          </cell>
          <cell r="H34">
            <v>16</v>
          </cell>
          <cell r="I34">
            <v>14</v>
          </cell>
          <cell r="J34">
            <v>73</v>
          </cell>
          <cell r="M34" t="str">
            <v>富浦</v>
          </cell>
        </row>
        <row r="38">
          <cell r="M38" t="str">
            <v>戸田</v>
          </cell>
        </row>
        <row r="39">
          <cell r="C39">
            <v>53</v>
          </cell>
          <cell r="D39">
            <v>24</v>
          </cell>
          <cell r="E39">
            <v>56</v>
          </cell>
          <cell r="F39">
            <v>60</v>
          </cell>
          <cell r="G39">
            <v>57</v>
          </cell>
          <cell r="H39">
            <v>33</v>
          </cell>
          <cell r="I39">
            <v>30</v>
          </cell>
          <cell r="J39">
            <v>53</v>
          </cell>
          <cell r="M39" t="str">
            <v>真鍋</v>
          </cell>
        </row>
        <row r="40">
          <cell r="M40" t="str">
            <v>菊名</v>
          </cell>
        </row>
        <row r="44">
          <cell r="C44">
            <v>34</v>
          </cell>
          <cell r="D44">
            <v>33</v>
          </cell>
          <cell r="E44">
            <v>53</v>
          </cell>
          <cell r="F44">
            <v>35</v>
          </cell>
          <cell r="G44">
            <v>38</v>
          </cell>
          <cell r="H44">
            <v>45</v>
          </cell>
          <cell r="I44">
            <v>41</v>
          </cell>
          <cell r="J44">
            <v>48</v>
          </cell>
          <cell r="M44" t="str">
            <v>女子 第一次リーグ</v>
          </cell>
        </row>
        <row r="47">
          <cell r="M47" t="str">
            <v>ジュニア・ファイブ</v>
          </cell>
        </row>
        <row r="48">
          <cell r="M48" t="str">
            <v>ミラクル</v>
          </cell>
        </row>
        <row r="49">
          <cell r="C49">
            <v>83</v>
          </cell>
          <cell r="D49">
            <v>19</v>
          </cell>
          <cell r="E49">
            <v>50</v>
          </cell>
          <cell r="F49">
            <v>20</v>
          </cell>
          <cell r="G49">
            <v>51</v>
          </cell>
          <cell r="H49">
            <v>23</v>
          </cell>
          <cell r="I49">
            <v>48</v>
          </cell>
          <cell r="J49">
            <v>20</v>
          </cell>
          <cell r="M49" t="str">
            <v>戸塚</v>
          </cell>
        </row>
        <row r="53">
          <cell r="M53" t="str">
            <v>ドリーム</v>
          </cell>
        </row>
        <row r="54">
          <cell r="C54">
            <v>63</v>
          </cell>
          <cell r="D54">
            <v>34</v>
          </cell>
          <cell r="E54">
            <v>78</v>
          </cell>
          <cell r="F54">
            <v>28</v>
          </cell>
          <cell r="G54">
            <v>29</v>
          </cell>
          <cell r="H54">
            <v>54</v>
          </cell>
          <cell r="I54">
            <v>36</v>
          </cell>
          <cell r="J54">
            <v>42</v>
          </cell>
          <cell r="M54" t="str">
            <v>鳩ヶ谷桜</v>
          </cell>
        </row>
        <row r="55">
          <cell r="M55" t="str">
            <v>勝山</v>
          </cell>
        </row>
        <row r="59">
          <cell r="M59" t="str">
            <v>富浦</v>
          </cell>
        </row>
        <row r="60">
          <cell r="M60" t="str">
            <v>菅谷東</v>
          </cell>
        </row>
        <row r="61">
          <cell r="M61" t="str">
            <v>箕郷</v>
          </cell>
        </row>
        <row r="67">
          <cell r="M67" t="str">
            <v>桜丘</v>
          </cell>
        </row>
        <row r="68">
          <cell r="M68" t="str">
            <v>前橋中央</v>
          </cell>
          <cell r="T68">
            <v>41</v>
          </cell>
          <cell r="V68">
            <v>48</v>
          </cell>
        </row>
        <row r="69">
          <cell r="M69" t="str">
            <v>小金井</v>
          </cell>
        </row>
        <row r="73">
          <cell r="M73" t="str">
            <v>松ヶ丘</v>
          </cell>
        </row>
        <row r="74">
          <cell r="M74" t="str">
            <v>敷島南</v>
          </cell>
        </row>
        <row r="75">
          <cell r="M75" t="str">
            <v>黎明</v>
          </cell>
        </row>
        <row r="79">
          <cell r="M79" t="str">
            <v>豊岡</v>
          </cell>
        </row>
        <row r="80">
          <cell r="M80" t="str">
            <v>成田</v>
          </cell>
        </row>
        <row r="81">
          <cell r="M81" t="str">
            <v>佐野</v>
          </cell>
        </row>
      </sheetData>
      <sheetData sheetId="4">
        <row r="6">
          <cell r="K6">
            <v>1</v>
          </cell>
          <cell r="L6" t="str">
            <v/>
          </cell>
        </row>
        <row r="7">
          <cell r="K7">
            <v>2</v>
          </cell>
          <cell r="L7" t="str">
            <v/>
          </cell>
        </row>
        <row r="8">
          <cell r="K8">
            <v>3</v>
          </cell>
          <cell r="L8" t="str">
            <v/>
          </cell>
        </row>
        <row r="12">
          <cell r="K12">
            <v>2</v>
          </cell>
          <cell r="L12" t="str">
            <v/>
          </cell>
        </row>
        <row r="13">
          <cell r="K13">
            <v>1</v>
          </cell>
          <cell r="L13" t="str">
            <v/>
          </cell>
        </row>
        <row r="14">
          <cell r="K14">
            <v>3</v>
          </cell>
          <cell r="L14" t="str">
            <v/>
          </cell>
        </row>
        <row r="18">
          <cell r="K18">
            <v>2</v>
          </cell>
          <cell r="L18" t="str">
            <v/>
          </cell>
        </row>
        <row r="19">
          <cell r="K19">
            <v>1</v>
          </cell>
          <cell r="L19" t="str">
            <v/>
          </cell>
        </row>
        <row r="20">
          <cell r="K20">
            <v>3</v>
          </cell>
          <cell r="L20" t="str">
            <v/>
          </cell>
        </row>
        <row r="26">
          <cell r="K26">
            <v>1</v>
          </cell>
          <cell r="L26" t="str">
            <v/>
          </cell>
        </row>
        <row r="27">
          <cell r="K27">
            <v>3</v>
          </cell>
          <cell r="L27" t="str">
            <v/>
          </cell>
        </row>
        <row r="28">
          <cell r="K28">
            <v>2</v>
          </cell>
          <cell r="L28" t="str">
            <v/>
          </cell>
        </row>
        <row r="32">
          <cell r="K32">
            <v>3</v>
          </cell>
          <cell r="L32" t="str">
            <v/>
          </cell>
        </row>
        <row r="33">
          <cell r="K33">
            <v>1</v>
          </cell>
          <cell r="L33" t="str">
            <v/>
          </cell>
        </row>
        <row r="34">
          <cell r="K34">
            <v>2</v>
          </cell>
          <cell r="L34" t="str">
            <v/>
          </cell>
        </row>
        <row r="38">
          <cell r="K38">
            <v>2</v>
          </cell>
          <cell r="L38" t="str">
            <v/>
          </cell>
        </row>
        <row r="39">
          <cell r="K39">
            <v>3</v>
          </cell>
          <cell r="L39" t="str">
            <v/>
          </cell>
        </row>
        <row r="40">
          <cell r="K40">
            <v>1</v>
          </cell>
          <cell r="L40" t="str">
            <v/>
          </cell>
        </row>
        <row r="47">
          <cell r="K47">
            <v>1</v>
          </cell>
          <cell r="L47" t="str">
            <v/>
          </cell>
        </row>
        <row r="48">
          <cell r="K48">
            <v>2</v>
          </cell>
          <cell r="L48" t="str">
            <v/>
          </cell>
        </row>
        <row r="49">
          <cell r="K49">
            <v>3</v>
          </cell>
          <cell r="L49" t="str">
            <v/>
          </cell>
        </row>
        <row r="53">
          <cell r="K53">
            <v>2</v>
          </cell>
          <cell r="L53" t="str">
            <v/>
          </cell>
        </row>
        <row r="54">
          <cell r="K54">
            <v>1</v>
          </cell>
          <cell r="L54" t="str">
            <v/>
          </cell>
        </row>
        <row r="55">
          <cell r="K55">
            <v>3</v>
          </cell>
          <cell r="L55" t="str">
            <v/>
          </cell>
        </row>
        <row r="59">
          <cell r="K59">
            <v>3</v>
          </cell>
          <cell r="L59" t="str">
            <v/>
          </cell>
        </row>
        <row r="60">
          <cell r="K60">
            <v>1</v>
          </cell>
          <cell r="L60" t="str">
            <v/>
          </cell>
        </row>
        <row r="61">
          <cell r="K61">
            <v>2</v>
          </cell>
          <cell r="L61" t="str">
            <v/>
          </cell>
        </row>
        <row r="67">
          <cell r="K67">
            <v>3</v>
          </cell>
          <cell r="L67" t="str">
            <v/>
          </cell>
        </row>
        <row r="68">
          <cell r="K68">
            <v>2</v>
          </cell>
          <cell r="L68" t="str">
            <v/>
          </cell>
        </row>
        <row r="69">
          <cell r="K69">
            <v>1</v>
          </cell>
          <cell r="L69" t="str">
            <v/>
          </cell>
        </row>
        <row r="73">
          <cell r="K73">
            <v>1</v>
          </cell>
          <cell r="L73" t="str">
            <v/>
          </cell>
        </row>
        <row r="74">
          <cell r="K74">
            <v>2</v>
          </cell>
          <cell r="L74" t="str">
            <v/>
          </cell>
        </row>
        <row r="75">
          <cell r="K75">
            <v>3</v>
          </cell>
          <cell r="L75" t="str">
            <v/>
          </cell>
        </row>
        <row r="79">
          <cell r="K79">
            <v>1</v>
          </cell>
          <cell r="L79" t="str">
            <v/>
          </cell>
        </row>
        <row r="80">
          <cell r="K80">
            <v>3</v>
          </cell>
          <cell r="L80" t="str">
            <v/>
          </cell>
        </row>
        <row r="81">
          <cell r="K81">
            <v>2</v>
          </cell>
          <cell r="L81" t="str">
            <v/>
          </cell>
        </row>
        <row r="93">
          <cell r="M93" t="str">
            <v>勝点</v>
          </cell>
        </row>
        <row r="94">
          <cell r="M94">
            <v>0</v>
          </cell>
        </row>
        <row r="95">
          <cell r="M95">
            <v>1</v>
          </cell>
        </row>
        <row r="99">
          <cell r="M99" t="str">
            <v>勝点</v>
          </cell>
        </row>
        <row r="100">
          <cell r="M100">
            <v>1</v>
          </cell>
        </row>
        <row r="101">
          <cell r="M101">
            <v>0</v>
          </cell>
        </row>
        <row r="105">
          <cell r="M105" t="str">
            <v>勝点</v>
          </cell>
        </row>
        <row r="106">
          <cell r="M106">
            <v>1</v>
          </cell>
        </row>
        <row r="107">
          <cell r="M107">
            <v>0</v>
          </cell>
        </row>
        <row r="113">
          <cell r="M113" t="str">
            <v>勝点</v>
          </cell>
        </row>
        <row r="114">
          <cell r="M114">
            <v>1</v>
          </cell>
        </row>
        <row r="115">
          <cell r="M115">
            <v>2</v>
          </cell>
        </row>
        <row r="119">
          <cell r="M119" t="str">
            <v>勝点</v>
          </cell>
        </row>
        <row r="120">
          <cell r="M120">
            <v>2</v>
          </cell>
        </row>
        <row r="121">
          <cell r="M121">
            <v>1</v>
          </cell>
        </row>
        <row r="125">
          <cell r="M125" t="str">
            <v>勝点</v>
          </cell>
        </row>
        <row r="126">
          <cell r="M126">
            <v>2</v>
          </cell>
        </row>
        <row r="127">
          <cell r="M127">
            <v>1</v>
          </cell>
        </row>
        <row r="136">
          <cell r="M136" t="str">
            <v>勝点</v>
          </cell>
        </row>
        <row r="142">
          <cell r="M142" t="str">
            <v>勝点</v>
          </cell>
        </row>
        <row r="148">
          <cell r="M148" t="str">
            <v>勝点</v>
          </cell>
        </row>
        <row r="156">
          <cell r="M156" t="str">
            <v>勝点</v>
          </cell>
        </row>
        <row r="162">
          <cell r="M162" t="str">
            <v>勝点</v>
          </cell>
        </row>
        <row r="168">
          <cell r="M168" t="str">
            <v>勝点</v>
          </cell>
        </row>
      </sheetData>
      <sheetData sheetId="10">
        <row r="20">
          <cell r="D20">
            <v>42237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50"/>
  </sheetPr>
  <dimension ref="A1:L80"/>
  <sheetViews>
    <sheetView tabSelected="1" zoomScale="75" zoomScaleNormal="75" zoomScaleSheetLayoutView="75" zoomScalePageLayoutView="0" workbookViewId="0" topLeftCell="A73">
      <selection activeCell="F28" sqref="F28"/>
    </sheetView>
  </sheetViews>
  <sheetFormatPr defaultColWidth="8.66015625" defaultRowHeight="18"/>
  <cols>
    <col min="1" max="1" width="20.66015625" style="3" customWidth="1"/>
    <col min="2" max="2" width="8.83203125" style="3" customWidth="1"/>
    <col min="3" max="3" width="8.91015625" style="3" customWidth="1"/>
    <col min="4" max="16384" width="8.83203125" style="3" customWidth="1"/>
  </cols>
  <sheetData>
    <row r="1" spans="1:12" ht="28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24">
      <c r="A2" s="4" t="str">
        <f>'[1]試合結果入力表'!M3</f>
        <v>男子 第一次リーグ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4">
      <c r="A3" s="5"/>
      <c r="B3" s="5"/>
      <c r="C3" s="5"/>
      <c r="D3" s="5"/>
      <c r="E3" s="5"/>
      <c r="F3" s="5"/>
      <c r="G3" s="5"/>
      <c r="H3" s="5"/>
      <c r="I3" s="5"/>
      <c r="J3" s="6">
        <f>'[1]コード'!D20</f>
        <v>42237</v>
      </c>
      <c r="K3" s="6"/>
      <c r="L3" s="5"/>
    </row>
    <row r="4" spans="1:12" ht="24.75" thickBot="1">
      <c r="A4" s="7" t="s">
        <v>1</v>
      </c>
      <c r="B4" s="7"/>
      <c r="C4" s="7"/>
      <c r="D4" s="7"/>
      <c r="E4" s="7"/>
      <c r="F4" s="8"/>
      <c r="G4" s="8"/>
      <c r="H4" s="8"/>
      <c r="I4" s="8"/>
      <c r="J4" s="9"/>
      <c r="K4" s="9"/>
      <c r="L4" s="2"/>
    </row>
    <row r="5" spans="1:12" ht="30" customHeight="1" thickBot="1">
      <c r="A5" s="10" t="s">
        <v>2</v>
      </c>
      <c r="B5" s="11"/>
      <c r="C5" s="12" t="str">
        <f>$A$6</f>
        <v>八千代</v>
      </c>
      <c r="D5" s="12"/>
      <c r="E5" s="11"/>
      <c r="F5" s="12" t="str">
        <f>$A$7</f>
        <v>マジック</v>
      </c>
      <c r="G5" s="12"/>
      <c r="H5" s="11"/>
      <c r="I5" s="12" t="str">
        <f>$A$8</f>
        <v>田富</v>
      </c>
      <c r="J5" s="12"/>
      <c r="K5" s="10" t="s">
        <v>3</v>
      </c>
      <c r="L5" s="13">
        <f>IF(AND(AND('[1]試合結果計算表'!M93=1,'[1]試合結果計算表'!M94=1),'[1]試合結果計算表'!M95=1),"GA","")</f>
      </c>
    </row>
    <row r="6" spans="1:12" ht="49.5" customHeight="1">
      <c r="A6" s="14" t="str">
        <f>'[1]試合結果入力表'!M6</f>
        <v>八千代</v>
      </c>
      <c r="B6" s="15"/>
      <c r="C6" s="16"/>
      <c r="D6" s="17"/>
      <c r="E6" s="18">
        <f>'[1]試合結果入力表'!E14</f>
        <v>43</v>
      </c>
      <c r="F6" s="19" t="str">
        <f>IF(E6=0,"",IF(E6-G6&gt;0,"    ○    ","    ●    "))</f>
        <v>    ○    </v>
      </c>
      <c r="G6" s="19">
        <f>'[1]試合結果入力表'!F14</f>
        <v>23</v>
      </c>
      <c r="H6" s="18">
        <f>'[1]試合結果入力表'!$F$29</f>
        <v>54</v>
      </c>
      <c r="I6" s="19" t="str">
        <f>IF(H6=0,"",IF($H$6-$J$6&gt;0,"    ○    ","    ●    "))</f>
        <v>    ○    </v>
      </c>
      <c r="J6" s="19">
        <f>'[1]試合結果入力表'!$E$29</f>
        <v>31</v>
      </c>
      <c r="K6" s="20">
        <f>IF(J6=0,"",'[1]試合結果計算表'!K6)</f>
        <v>1</v>
      </c>
      <c r="L6" s="13">
        <f>IF(J6=0,"",'[1]試合結果計算表'!L6)</f>
      </c>
    </row>
    <row r="7" spans="1:12" ht="49.5" customHeight="1">
      <c r="A7" s="14" t="str">
        <f>'[1]試合結果入力表'!M7</f>
        <v>マジック</v>
      </c>
      <c r="B7" s="18">
        <f>$G$6</f>
        <v>23</v>
      </c>
      <c r="C7" s="19" t="str">
        <f>IF(B7=0,"",IF($B$7-$D$7&gt;0,"    ○    ","    ●    "))</f>
        <v>    ●    </v>
      </c>
      <c r="D7" s="19">
        <f>$E$6</f>
        <v>43</v>
      </c>
      <c r="E7" s="21"/>
      <c r="F7" s="22"/>
      <c r="G7" s="23"/>
      <c r="H7" s="18">
        <f>'[1]試合結果入力表'!$E$44</f>
        <v>53</v>
      </c>
      <c r="I7" s="19" t="str">
        <f>IF(H7=0,"",IF($H$7-$J$7&gt;0,"    ○    ","    ●    "))</f>
        <v>    ○    </v>
      </c>
      <c r="J7" s="19">
        <f>'[1]試合結果入力表'!$F$44</f>
        <v>35</v>
      </c>
      <c r="K7" s="24">
        <f>IF(J7=0,"",'[1]試合結果計算表'!K7)</f>
        <v>2</v>
      </c>
      <c r="L7" s="13">
        <f>IF(J7=0,"",'[1]試合結果計算表'!L7)</f>
      </c>
    </row>
    <row r="8" spans="1:12" ht="49.5" customHeight="1" thickBot="1">
      <c r="A8" s="25" t="str">
        <f>'[1]試合結果入力表'!M8</f>
        <v>田富</v>
      </c>
      <c r="B8" s="26">
        <f>$J$6</f>
        <v>31</v>
      </c>
      <c r="C8" s="27" t="str">
        <f>IF(B8=0,"",IF($B$8-$D$8&gt;0,"    ○    ","    ●    "))</f>
        <v>    ●    </v>
      </c>
      <c r="D8" s="27">
        <f>$H$6</f>
        <v>54</v>
      </c>
      <c r="E8" s="26">
        <f>$J$7</f>
        <v>35</v>
      </c>
      <c r="F8" s="27" t="str">
        <f>IF(E8=0,"",IF($E$8-$G$8&gt;0,"    ○    ","    ●    "))</f>
        <v>    ●    </v>
      </c>
      <c r="G8" s="27">
        <f>$H$7</f>
        <v>53</v>
      </c>
      <c r="H8" s="28"/>
      <c r="I8" s="29"/>
      <c r="J8" s="30"/>
      <c r="K8" s="31">
        <f>IF(G8=0,"",'[1]試合結果計算表'!K8)</f>
        <v>3</v>
      </c>
      <c r="L8" s="13">
        <f>IF(G8=0,"",'[1]試合結果計算表'!L8)</f>
      </c>
    </row>
    <row r="9" spans="1:12" ht="24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3"/>
    </row>
    <row r="10" spans="1:12" ht="24.75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33"/>
    </row>
    <row r="11" spans="1:12" ht="30" customHeight="1" thickBot="1">
      <c r="A11" s="10" t="s">
        <v>4</v>
      </c>
      <c r="B11" s="11"/>
      <c r="C11" s="12" t="str">
        <f>$A$12</f>
        <v>高崎北部</v>
      </c>
      <c r="D11" s="12"/>
      <c r="E11" s="11"/>
      <c r="F11" s="12" t="str">
        <f>$A$13</f>
        <v>サクセス</v>
      </c>
      <c r="G11" s="12"/>
      <c r="H11" s="11"/>
      <c r="I11" s="12" t="str">
        <f>$A$14</f>
        <v>天津小湊</v>
      </c>
      <c r="J11" s="12"/>
      <c r="K11" s="10" t="s">
        <v>3</v>
      </c>
      <c r="L11" s="13">
        <f>IF(AND(AND('[1]試合結果計算表'!M99=1,'[1]試合結果計算表'!M100=1),'[1]試合結果計算表'!M101=1),"GA","")</f>
      </c>
    </row>
    <row r="12" spans="1:12" ht="49.5" customHeight="1">
      <c r="A12" s="14" t="str">
        <f>'[1]試合結果入力表'!M12</f>
        <v>高崎北部</v>
      </c>
      <c r="B12" s="15"/>
      <c r="C12" s="16"/>
      <c r="D12" s="17"/>
      <c r="E12" s="18">
        <f>'[1]試合結果入力表'!$E$19</f>
        <v>31</v>
      </c>
      <c r="F12" s="19" t="str">
        <f>IF(E12=0,"",IF($E$12-$G$12&gt;0,"    ○    ","    ●    "))</f>
        <v>    ●    </v>
      </c>
      <c r="G12" s="19">
        <f>'[1]試合結果入力表'!$F$19</f>
        <v>33</v>
      </c>
      <c r="H12" s="18">
        <f>'[1]試合結果入力表'!$F$34</f>
        <v>45</v>
      </c>
      <c r="I12" s="19" t="str">
        <f>IF(H12=0,"",IF($H$12-$J$12&gt;0,"    ○    ","    ●    "))</f>
        <v>    ○    </v>
      </c>
      <c r="J12" s="19">
        <f>'[1]試合結果入力表'!$E$34</f>
        <v>14</v>
      </c>
      <c r="K12" s="20">
        <f>IF(J12=0,"",'[1]試合結果計算表'!K12)</f>
        <v>2</v>
      </c>
      <c r="L12" s="13">
        <f>IF(J12=0,"",'[1]試合結果計算表'!L12)</f>
      </c>
    </row>
    <row r="13" spans="1:12" ht="49.5" customHeight="1">
      <c r="A13" s="14" t="str">
        <f>'[1]試合結果入力表'!M13</f>
        <v>サクセス</v>
      </c>
      <c r="B13" s="18">
        <f>G12</f>
        <v>33</v>
      </c>
      <c r="C13" s="19" t="str">
        <f>IF(B13=0,"",IF($B$13-$D$13&gt;0,"    ○    ","    ●    "))</f>
        <v>    ○    </v>
      </c>
      <c r="D13" s="19">
        <f>$E$12</f>
        <v>31</v>
      </c>
      <c r="E13" s="21"/>
      <c r="F13" s="22"/>
      <c r="G13" s="23"/>
      <c r="H13" s="18">
        <f>'[1]試合結果入力表'!$E$49</f>
        <v>50</v>
      </c>
      <c r="I13" s="19" t="str">
        <f>IF(H13=0,"",IF($H$13-$J$13&gt;0,"    ○    ","    ●    "))</f>
        <v>    ○    </v>
      </c>
      <c r="J13" s="19">
        <f>'[1]試合結果入力表'!$F$49</f>
        <v>20</v>
      </c>
      <c r="K13" s="24">
        <f>IF(J13=0,"",'[1]試合結果計算表'!K13)</f>
        <v>1</v>
      </c>
      <c r="L13" s="13">
        <f>IF(J13=0,"",'[1]試合結果計算表'!L13)</f>
      </c>
    </row>
    <row r="14" spans="1:12" ht="49.5" customHeight="1" thickBot="1">
      <c r="A14" s="25" t="str">
        <f>'[1]試合結果入力表'!M14</f>
        <v>天津小湊</v>
      </c>
      <c r="B14" s="26">
        <f>$J$12</f>
        <v>14</v>
      </c>
      <c r="C14" s="27" t="str">
        <f>IF(B14=0,"",IF($B$14-$D$14&gt;0,"    ○    ","    ●    "))</f>
        <v>    ●    </v>
      </c>
      <c r="D14" s="27">
        <f>$H$12</f>
        <v>45</v>
      </c>
      <c r="E14" s="26">
        <f>$J$13</f>
        <v>20</v>
      </c>
      <c r="F14" s="27" t="str">
        <f>IF(E14=0,"",IF($E$14-$G$14&gt;0,"    ○    ","    ●    "))</f>
        <v>    ●    </v>
      </c>
      <c r="G14" s="27">
        <f>$H$13</f>
        <v>50</v>
      </c>
      <c r="H14" s="28"/>
      <c r="I14" s="29"/>
      <c r="J14" s="30"/>
      <c r="K14" s="31">
        <f>IF(G14=0,"",'[1]試合結果計算表'!K14)</f>
        <v>3</v>
      </c>
      <c r="L14" s="13">
        <f>IF(G14=0,"",'[1]試合結果計算表'!L14)</f>
      </c>
    </row>
    <row r="15" spans="1:12" ht="24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3"/>
    </row>
    <row r="16" spans="1:12" ht="24.75" thickBo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33"/>
    </row>
    <row r="17" spans="1:12" ht="30" customHeight="1" thickBot="1">
      <c r="A17" s="10" t="s">
        <v>5</v>
      </c>
      <c r="B17" s="11"/>
      <c r="C17" s="12" t="str">
        <f>$A$18</f>
        <v>リングス</v>
      </c>
      <c r="D17" s="12"/>
      <c r="E17" s="11"/>
      <c r="F17" s="12" t="str">
        <f>$A$19</f>
        <v>ジュニア・ファイブ</v>
      </c>
      <c r="G17" s="12"/>
      <c r="H17" s="11"/>
      <c r="I17" s="12" t="str">
        <f>$A$20</f>
        <v>豊田フレンズ</v>
      </c>
      <c r="J17" s="12"/>
      <c r="K17" s="10" t="s">
        <v>3</v>
      </c>
      <c r="L17" s="13">
        <f>IF(AND(AND('[1]試合結果計算表'!M105=1,'[1]試合結果計算表'!M106=1),'[1]試合結果計算表'!M107=1),"GA","")</f>
      </c>
    </row>
    <row r="18" spans="1:12" ht="49.5" customHeight="1">
      <c r="A18" s="35" t="str">
        <f>'[1]試合結果入力表'!M18</f>
        <v>リングス</v>
      </c>
      <c r="B18" s="15"/>
      <c r="C18" s="16"/>
      <c r="D18" s="17"/>
      <c r="E18" s="36">
        <f>'[1]試合結果入力表'!$E$24</f>
        <v>33</v>
      </c>
      <c r="F18" s="37" t="str">
        <f>IF(E18=0,"",IF($E$18-$G$18&gt;0,"    ○    ","    ●    "))</f>
        <v>    ●    </v>
      </c>
      <c r="G18" s="37">
        <f>'[1]試合結果入力表'!$F$24</f>
        <v>68</v>
      </c>
      <c r="H18" s="36">
        <f>'[1]試合結果入力表'!$F$39</f>
        <v>60</v>
      </c>
      <c r="I18" s="37" t="str">
        <f>IF(H18=0,"",IF($H$18-$J$18&gt;0,"    ○    ","    ●    "))</f>
        <v>    ○    </v>
      </c>
      <c r="J18" s="38">
        <f>'[1]試合結果入力表'!$E$39</f>
        <v>56</v>
      </c>
      <c r="K18" s="20">
        <f>IF(J18=0,"",'[1]試合結果計算表'!K18)</f>
        <v>2</v>
      </c>
      <c r="L18" s="13">
        <f>IF(J18=0,"",'[1]試合結果計算表'!L18)</f>
      </c>
    </row>
    <row r="19" spans="1:12" ht="49.5" customHeight="1">
      <c r="A19" s="14" t="str">
        <f>'[1]試合結果入力表'!M19</f>
        <v>ジュニア・ファイブ</v>
      </c>
      <c r="B19" s="39">
        <f>$G$18</f>
        <v>68</v>
      </c>
      <c r="C19" s="19" t="str">
        <f>IF(B19=0,"",IF($B$19-$D$19&gt;0,"    ○    ","    ●    "))</f>
        <v>    ○    </v>
      </c>
      <c r="D19" s="19">
        <f>$E$18</f>
        <v>33</v>
      </c>
      <c r="E19" s="21"/>
      <c r="F19" s="22"/>
      <c r="G19" s="23"/>
      <c r="H19" s="18">
        <f>'[1]試合結果入力表'!$E$54</f>
        <v>78</v>
      </c>
      <c r="I19" s="19" t="str">
        <f>IF(H19=0,"",IF($H$19-$J$19&gt;0,"    ○    ","    ●    "))</f>
        <v>    ○    </v>
      </c>
      <c r="J19" s="40">
        <f>'[1]試合結果入力表'!$F$54</f>
        <v>28</v>
      </c>
      <c r="K19" s="24">
        <f>IF(J19=0,"",'[1]試合結果計算表'!K19)</f>
        <v>1</v>
      </c>
      <c r="L19" s="13">
        <f>IF(J19=0,"",'[1]試合結果計算表'!L19)</f>
      </c>
    </row>
    <row r="20" spans="1:12" ht="49.5" customHeight="1" thickBot="1">
      <c r="A20" s="25" t="str">
        <f>'[1]試合結果入力表'!M20</f>
        <v>豊田フレンズ</v>
      </c>
      <c r="B20" s="41">
        <f>$J$18</f>
        <v>56</v>
      </c>
      <c r="C20" s="27" t="str">
        <f>IF(B20=0,"",IF($B$20-$D$20&gt;0,"    ○    ","    ●    "))</f>
        <v>    ●    </v>
      </c>
      <c r="D20" s="27">
        <f>$H$18</f>
        <v>60</v>
      </c>
      <c r="E20" s="26">
        <f>$J$19</f>
        <v>28</v>
      </c>
      <c r="F20" s="27" t="str">
        <f>IF(E20=0,"",IF($E$20-$G$20&gt;0,"    ○    ","    ●    "))</f>
        <v>    ●    </v>
      </c>
      <c r="G20" s="27">
        <f>$H$19</f>
        <v>78</v>
      </c>
      <c r="H20" s="28"/>
      <c r="I20" s="29"/>
      <c r="J20" s="30"/>
      <c r="K20" s="31">
        <f>IF(G20=0,"",'[1]試合結果計算表'!K20)</f>
        <v>3</v>
      </c>
      <c r="L20" s="13">
        <f>IF(G20=0,"",'[1]試合結果計算表'!L20)</f>
      </c>
    </row>
    <row r="21" spans="1:12" ht="24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</row>
    <row r="22" spans="1:12" ht="24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</row>
    <row r="23" spans="1:12" ht="24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</row>
    <row r="24" spans="1:12" ht="24.75" thickBot="1">
      <c r="A24" s="42" t="s">
        <v>6</v>
      </c>
      <c r="B24" s="42"/>
      <c r="C24" s="42"/>
      <c r="D24" s="42"/>
      <c r="E24" s="19"/>
      <c r="F24" s="19"/>
      <c r="G24" s="19"/>
      <c r="H24" s="19"/>
      <c r="I24" s="19"/>
      <c r="J24" s="19"/>
      <c r="K24" s="19"/>
      <c r="L24" s="33"/>
    </row>
    <row r="25" spans="1:12" ht="30" customHeight="1" thickBot="1">
      <c r="A25" s="10" t="s">
        <v>7</v>
      </c>
      <c r="B25" s="11"/>
      <c r="C25" s="12" t="str">
        <f>$A$26</f>
        <v>松戸</v>
      </c>
      <c r="D25" s="12"/>
      <c r="E25" s="11"/>
      <c r="F25" s="12" t="str">
        <f>$A$27</f>
        <v>芳賀ジュニア</v>
      </c>
      <c r="G25" s="12"/>
      <c r="H25" s="11"/>
      <c r="I25" s="12" t="str">
        <f>$A$28</f>
        <v>国立一</v>
      </c>
      <c r="J25" s="12"/>
      <c r="K25" s="10" t="s">
        <v>3</v>
      </c>
      <c r="L25" s="13">
        <f>IF(AND(AND('[1]試合結果計算表'!M113=1,'[1]試合結果計算表'!M114=1),'[1]試合結果計算表'!M115=1),"GA","")</f>
      </c>
    </row>
    <row r="26" spans="1:12" ht="49.5" customHeight="1">
      <c r="A26" s="14" t="str">
        <f>'[1]試合結果入力表'!M26</f>
        <v>松戸</v>
      </c>
      <c r="B26" s="15"/>
      <c r="C26" s="16"/>
      <c r="D26" s="17"/>
      <c r="E26" s="18">
        <f>'[1]試合結果入力表'!$G$14</f>
        <v>67</v>
      </c>
      <c r="F26" s="19" t="str">
        <f>IF(E26=0,"",IF($E$26-$G$26&gt;0,"    ○    ","    ●    "))</f>
        <v>    ○    </v>
      </c>
      <c r="G26" s="19">
        <f>'[1]試合結果入力表'!$H$14</f>
        <v>30</v>
      </c>
      <c r="H26" s="18">
        <f>'[1]試合結果入力表'!$H$29</f>
        <v>45</v>
      </c>
      <c r="I26" s="19" t="str">
        <f>IF(H26=0,"",IF($H$26-$J$26&gt;0,"    ○    ","    ●    "))</f>
        <v>    ○    </v>
      </c>
      <c r="J26" s="19">
        <f>'[1]試合結果入力表'!$G$29</f>
        <v>28</v>
      </c>
      <c r="K26" s="20">
        <f>IF(J26=0,"",'[1]試合結果計算表'!K26)</f>
        <v>1</v>
      </c>
      <c r="L26" s="13">
        <f>IF(J26=0,"",'[1]試合結果計算表'!L26)</f>
      </c>
    </row>
    <row r="27" spans="1:12" ht="49.5" customHeight="1">
      <c r="A27" s="14" t="str">
        <f>'[1]試合結果入力表'!M27</f>
        <v>芳賀ジュニア</v>
      </c>
      <c r="B27" s="18">
        <f>$G$26</f>
        <v>30</v>
      </c>
      <c r="C27" s="19" t="str">
        <f>IF(B27=0,"",IF($B$27-$D$27&gt;0,"    ○    ","    ●    "))</f>
        <v>    ●    </v>
      </c>
      <c r="D27" s="19">
        <f>$E$26</f>
        <v>67</v>
      </c>
      <c r="E27" s="21"/>
      <c r="F27" s="22"/>
      <c r="G27" s="23"/>
      <c r="H27" s="18">
        <f>'[1]試合結果入力表'!$G$44</f>
        <v>38</v>
      </c>
      <c r="I27" s="19" t="str">
        <f>IF(H27=0,"",IF($H$27-$J$27&gt;0,"    ○    ","    ●    "))</f>
        <v>    ●    </v>
      </c>
      <c r="J27" s="19">
        <f>'[1]試合結果入力表'!$H$44</f>
        <v>45</v>
      </c>
      <c r="K27" s="24">
        <f>IF(J27=0,"",'[1]試合結果計算表'!K27)</f>
        <v>3</v>
      </c>
      <c r="L27" s="13">
        <f>IF(J27=0,"",'[1]試合結果計算表'!L27)</f>
      </c>
    </row>
    <row r="28" spans="1:12" ht="49.5" customHeight="1" thickBot="1">
      <c r="A28" s="25" t="str">
        <f>'[1]試合結果入力表'!M28</f>
        <v>国立一</v>
      </c>
      <c r="B28" s="26">
        <f>$J$26</f>
        <v>28</v>
      </c>
      <c r="C28" s="27" t="str">
        <f>IF(B28=0,"",IF($B$28-$D$28&gt;0,"    ○    ","    ●    "))</f>
        <v>    ●    </v>
      </c>
      <c r="D28" s="27">
        <f>$H$26</f>
        <v>45</v>
      </c>
      <c r="E28" s="26">
        <f>$J$27</f>
        <v>45</v>
      </c>
      <c r="F28" s="27" t="str">
        <f>IF(E28=0,"",IF($E$28-$G$28&gt;0,"    ○    ","    ●    "))</f>
        <v>    ○    </v>
      </c>
      <c r="G28" s="27">
        <f>$H$27</f>
        <v>38</v>
      </c>
      <c r="H28" s="28"/>
      <c r="I28" s="29"/>
      <c r="J28" s="30"/>
      <c r="K28" s="31">
        <f>IF(G28=0,"",'[1]試合結果計算表'!K28)</f>
        <v>2</v>
      </c>
      <c r="L28" s="13">
        <f>IF(G28=0,"",'[1]試合結果計算表'!L28)</f>
      </c>
    </row>
    <row r="29" spans="1:12" ht="24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3"/>
    </row>
    <row r="30" spans="1:12" ht="24.75" thickBo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33"/>
    </row>
    <row r="31" spans="1:12" ht="30" customHeight="1" thickBot="1">
      <c r="A31" s="10" t="s">
        <v>8</v>
      </c>
      <c r="B31" s="11"/>
      <c r="C31" s="12" t="str">
        <f>$A$32</f>
        <v>バディーズ</v>
      </c>
      <c r="D31" s="12"/>
      <c r="E31" s="11"/>
      <c r="F31" s="12" t="str">
        <f>$A$33</f>
        <v>昭和</v>
      </c>
      <c r="G31" s="12"/>
      <c r="H31" s="11"/>
      <c r="I31" s="12" t="str">
        <f>$A$34</f>
        <v>富浦</v>
      </c>
      <c r="J31" s="12"/>
      <c r="K31" s="10" t="s">
        <v>3</v>
      </c>
      <c r="L31" s="13">
        <f>IF(AND(AND('[1]試合結果計算表'!M119=1,'[1]試合結果計算表'!M120=1),'[1]試合結果計算表'!M121=1),"GA","")</f>
      </c>
    </row>
    <row r="32" spans="1:12" ht="49.5" customHeight="1">
      <c r="A32" s="14" t="str">
        <f>'[1]試合結果入力表'!M32</f>
        <v>バディーズ</v>
      </c>
      <c r="B32" s="15"/>
      <c r="C32" s="16"/>
      <c r="D32" s="17"/>
      <c r="E32" s="43">
        <f>'[1]試合結果入力表'!$G$19</f>
        <v>25</v>
      </c>
      <c r="F32" s="37" t="str">
        <f>IF(E32=0,"",IF($E$32-$G$32&gt;0,"    ○    ","    ●    "))</f>
        <v>    ●    </v>
      </c>
      <c r="G32" s="43">
        <f>'[1]試合結果入力表'!$H$19</f>
        <v>54</v>
      </c>
      <c r="H32" s="36">
        <f>'[1]試合結果入力表'!$H$34</f>
        <v>16</v>
      </c>
      <c r="I32" s="37" t="str">
        <f>IF(H32=0,"",IF($H$32-$J$32&gt;0,"    ○    ","    ●    "))</f>
        <v>    ●    </v>
      </c>
      <c r="J32" s="44">
        <f>'[1]試合結果入力表'!$G$34</f>
        <v>38</v>
      </c>
      <c r="K32" s="20">
        <f>IF(J32=0,"",'[1]試合結果計算表'!K32)</f>
        <v>3</v>
      </c>
      <c r="L32" s="13">
        <f>IF(J32=0,"",'[1]試合結果計算表'!L32)</f>
      </c>
    </row>
    <row r="33" spans="1:12" ht="49.5" customHeight="1">
      <c r="A33" s="14" t="str">
        <f>'[1]試合結果入力表'!M33</f>
        <v>昭和</v>
      </c>
      <c r="B33" s="39">
        <f>$G$32</f>
        <v>54</v>
      </c>
      <c r="C33" s="19" t="str">
        <f>IF(B33=0,"",IF($B$33-$D$33&gt;0,"    ○    ","    ●    "))</f>
        <v>    ○    </v>
      </c>
      <c r="D33" s="19">
        <f>$E$32</f>
        <v>25</v>
      </c>
      <c r="E33" s="21"/>
      <c r="F33" s="22"/>
      <c r="G33" s="23"/>
      <c r="H33" s="45">
        <f>'[1]試合結果入力表'!$G$49</f>
        <v>51</v>
      </c>
      <c r="I33" s="45" t="str">
        <f>IF(H33=0,"",IF($H$33-$J$33&gt;0,"    ○    ","    ●    "))</f>
        <v>    ○    </v>
      </c>
      <c r="J33" s="46">
        <f>'[1]試合結果入力表'!$H$49</f>
        <v>23</v>
      </c>
      <c r="K33" s="24">
        <f>IF(J33=0,"",'[1]試合結果計算表'!K33)</f>
        <v>1</v>
      </c>
      <c r="L33" s="13">
        <f>IF(J33=0,"",'[1]試合結果計算表'!L33)</f>
      </c>
    </row>
    <row r="34" spans="1:12" ht="49.5" customHeight="1" thickBot="1">
      <c r="A34" s="25" t="str">
        <f>'[1]試合結果入力表'!M34</f>
        <v>富浦</v>
      </c>
      <c r="B34" s="41">
        <f>$J$32</f>
        <v>38</v>
      </c>
      <c r="C34" s="27" t="str">
        <f>IF(B34=0,"",IF($B$34-$D$34&gt;0,"    ○    ","    ●    "))</f>
        <v>    ○    </v>
      </c>
      <c r="D34" s="27">
        <f>$H$32</f>
        <v>16</v>
      </c>
      <c r="E34" s="26">
        <f>$J$33</f>
        <v>23</v>
      </c>
      <c r="F34" s="27" t="str">
        <f>IF(E34=0,"",IF($E$34-$G$34&gt;0,"    ○    ","    ●    "))</f>
        <v>    ●    </v>
      </c>
      <c r="G34" s="27">
        <f>$H$33</f>
        <v>51</v>
      </c>
      <c r="H34" s="28"/>
      <c r="I34" s="29"/>
      <c r="J34" s="30"/>
      <c r="K34" s="31">
        <f>IF(G34=0,"",'[1]試合結果計算表'!K34)</f>
        <v>2</v>
      </c>
      <c r="L34" s="13">
        <f>IF(G34=0,"",'[1]試合結果計算表'!L34)</f>
      </c>
    </row>
    <row r="35" spans="1:12" ht="24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3"/>
    </row>
    <row r="36" spans="1:12" ht="24.75" thickBo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33"/>
    </row>
    <row r="37" spans="1:12" ht="30" customHeight="1" thickBot="1">
      <c r="A37" s="10" t="s">
        <v>9</v>
      </c>
      <c r="B37" s="11"/>
      <c r="C37" s="12" t="str">
        <f>$A$38</f>
        <v>戸田</v>
      </c>
      <c r="D37" s="12"/>
      <c r="E37" s="11"/>
      <c r="F37" s="12" t="str">
        <f>$A$39</f>
        <v>真鍋</v>
      </c>
      <c r="G37" s="12"/>
      <c r="H37" s="11"/>
      <c r="I37" s="12" t="str">
        <f>$A$40</f>
        <v>菊名</v>
      </c>
      <c r="J37" s="12"/>
      <c r="K37" s="10" t="s">
        <v>3</v>
      </c>
      <c r="L37" s="13">
        <f>IF(AND(AND('[1]試合結果計算表'!M125=1,'[1]試合結果計算表'!M126=1),'[1]試合結果計算表'!M127=1),"GA","")</f>
      </c>
    </row>
    <row r="38" spans="1:12" ht="49.5" customHeight="1">
      <c r="A38" s="14" t="str">
        <f>'[1]試合結果入力表'!M38</f>
        <v>戸田</v>
      </c>
      <c r="B38" s="15"/>
      <c r="C38" s="16"/>
      <c r="D38" s="17"/>
      <c r="E38" s="18">
        <f>'[1]試合結果入力表'!$G$24</f>
        <v>57</v>
      </c>
      <c r="F38" s="19" t="str">
        <f>IF(E38=0,"",IF($E$38-$G$38&gt;0,"    ○    ","    ●    "))</f>
        <v>    ○    </v>
      </c>
      <c r="G38" s="19">
        <f>'[1]試合結果入力表'!$H$24</f>
        <v>54</v>
      </c>
      <c r="H38" s="47">
        <f>'[1]試合結果入力表'!$H$39</f>
        <v>33</v>
      </c>
      <c r="I38" s="48" t="str">
        <f>IF(H38=0,"",IF($H$38-$J$38&gt;0,"    ○    ","    ●    "))</f>
        <v>    ●    </v>
      </c>
      <c r="J38" s="48">
        <f>'[1]試合結果入力表'!$G$39</f>
        <v>57</v>
      </c>
      <c r="K38" s="20">
        <f>IF(J38=0,"",'[1]試合結果計算表'!K38)</f>
        <v>2</v>
      </c>
      <c r="L38" s="13">
        <f>IF(J38=0,"",'[1]試合結果計算表'!L38)</f>
      </c>
    </row>
    <row r="39" spans="1:12" ht="49.5" customHeight="1">
      <c r="A39" s="14" t="str">
        <f>'[1]試合結果入力表'!M39</f>
        <v>真鍋</v>
      </c>
      <c r="B39" s="18">
        <f>$G$38</f>
        <v>54</v>
      </c>
      <c r="C39" s="19" t="str">
        <f>IF(B39=0,"",IF($B$39-$D$39&gt;0,"    ○    ","    ●    "))</f>
        <v>    ●    </v>
      </c>
      <c r="D39" s="19">
        <f>$E$38</f>
        <v>57</v>
      </c>
      <c r="E39" s="21"/>
      <c r="F39" s="22"/>
      <c r="G39" s="23"/>
      <c r="H39" s="49">
        <f>'[1]試合結果入力表'!$G$54</f>
        <v>29</v>
      </c>
      <c r="I39" s="45" t="str">
        <f>IF(H39=0,"",IF($H$39-$J$39&gt;0,"    ○    ","    ●    "))</f>
        <v>    ●    </v>
      </c>
      <c r="J39" s="45">
        <f>'[1]試合結果入力表'!$H$54</f>
        <v>54</v>
      </c>
      <c r="K39" s="24">
        <f>IF(J39=0,"",'[1]試合結果計算表'!K39)</f>
        <v>3</v>
      </c>
      <c r="L39" s="13">
        <f>IF(J39=0,"",'[1]試合結果計算表'!L39)</f>
      </c>
    </row>
    <row r="40" spans="1:12" ht="49.5" customHeight="1" thickBot="1">
      <c r="A40" s="25" t="str">
        <f>'[1]試合結果入力表'!M40</f>
        <v>菊名</v>
      </c>
      <c r="B40" s="26">
        <f>$J$38</f>
        <v>57</v>
      </c>
      <c r="C40" s="27" t="str">
        <f>IF(B40=0,"",IF($B$40-$D$40&gt;0,"    ○    ","    ●    "))</f>
        <v>    ○    </v>
      </c>
      <c r="D40" s="27">
        <f>$H$38</f>
        <v>33</v>
      </c>
      <c r="E40" s="26">
        <f>$J$39</f>
        <v>54</v>
      </c>
      <c r="F40" s="27" t="str">
        <f>IF(E40=0,"",IF($E$40-$G$40&gt;0,"    ○    ","    ●    "))</f>
        <v>    ○    </v>
      </c>
      <c r="G40" s="27">
        <f>$H$39</f>
        <v>29</v>
      </c>
      <c r="H40" s="28"/>
      <c r="I40" s="29"/>
      <c r="J40" s="30"/>
      <c r="K40" s="31">
        <f>IF(G40=0,"",'[1]試合結果計算表'!K40)</f>
        <v>1</v>
      </c>
      <c r="L40" s="13">
        <f>IF(G40=0,"",'[1]試合結果計算表'!L40)</f>
      </c>
    </row>
    <row r="41" spans="1:12" ht="24">
      <c r="A41" s="50"/>
      <c r="B41" s="34"/>
      <c r="C41" s="34"/>
      <c r="D41" s="34"/>
      <c r="E41" s="34"/>
      <c r="F41" s="34"/>
      <c r="G41" s="34"/>
      <c r="H41" s="51"/>
      <c r="I41" s="51"/>
      <c r="J41" s="51"/>
      <c r="K41" s="34"/>
      <c r="L41" s="13"/>
    </row>
    <row r="42" spans="1:12" ht="24">
      <c r="A42" s="52" t="str">
        <f>'[1]試合結果入力表'!M44</f>
        <v>女子 第一次リーグ</v>
      </c>
      <c r="B42" s="51"/>
      <c r="C42" s="51"/>
      <c r="D42" s="51"/>
      <c r="E42" s="53"/>
      <c r="F42" s="51"/>
      <c r="G42" s="51"/>
      <c r="H42" s="51"/>
      <c r="I42" s="51"/>
      <c r="J42" s="51"/>
      <c r="K42" s="51"/>
      <c r="L42" s="2"/>
    </row>
    <row r="43" spans="1:12" ht="24">
      <c r="A43" s="52"/>
      <c r="B43" s="51"/>
      <c r="C43" s="51"/>
      <c r="D43" s="51"/>
      <c r="E43" s="53"/>
      <c r="F43" s="51"/>
      <c r="G43" s="51"/>
      <c r="H43" s="51"/>
      <c r="I43" s="51"/>
      <c r="J43" s="54">
        <f>'[1]コード'!D20</f>
        <v>42237</v>
      </c>
      <c r="K43" s="54"/>
      <c r="L43" s="2"/>
    </row>
    <row r="44" spans="1:12" ht="24.75" thickBot="1">
      <c r="A44" s="55" t="s">
        <v>10</v>
      </c>
      <c r="B44" s="56"/>
      <c r="C44" s="56"/>
      <c r="D44" s="56"/>
      <c r="E44" s="56"/>
      <c r="F44" s="56"/>
      <c r="G44" s="56"/>
      <c r="H44" s="56"/>
      <c r="I44" s="56"/>
      <c r="J44" s="9"/>
      <c r="K44" s="9"/>
      <c r="L44" s="2"/>
    </row>
    <row r="45" spans="1:12" ht="30" customHeight="1" thickBot="1">
      <c r="A45" s="10" t="s">
        <v>2</v>
      </c>
      <c r="B45" s="11"/>
      <c r="C45" s="12" t="str">
        <f>$A$46</f>
        <v>ジュニア・ファイブ</v>
      </c>
      <c r="D45" s="12"/>
      <c r="E45" s="11"/>
      <c r="F45" s="12" t="str">
        <f>$A$47</f>
        <v>ミラクル</v>
      </c>
      <c r="G45" s="12"/>
      <c r="H45" s="11"/>
      <c r="I45" s="12" t="str">
        <f>$A$48</f>
        <v>戸塚</v>
      </c>
      <c r="J45" s="12"/>
      <c r="K45" s="10" t="s">
        <v>3</v>
      </c>
      <c r="L45" s="13">
        <f>IF(AND(AND('[1]試合結果計算表'!M134=1,'[1]試合結果計算表'!M135=1),'[1]試合結果計算表'!M136=1),"GA","")</f>
      </c>
    </row>
    <row r="46" spans="1:12" ht="49.5" customHeight="1">
      <c r="A46" s="14" t="str">
        <f>'[1]試合結果入力表'!M47</f>
        <v>ジュニア・ファイブ</v>
      </c>
      <c r="B46" s="15"/>
      <c r="C46" s="16"/>
      <c r="D46" s="17"/>
      <c r="E46" s="18">
        <f>'[1]試合結果入力表'!$C$14</f>
        <v>54</v>
      </c>
      <c r="F46" s="19" t="str">
        <f>IF(E46=0,"",IF($E$46-$G$46&gt;0,"    ○    ","    ●    "))</f>
        <v>    ○    </v>
      </c>
      <c r="G46" s="19">
        <f>'[1]試合結果入力表'!$D$14</f>
        <v>35</v>
      </c>
      <c r="H46" s="18">
        <f>'[1]試合結果入力表'!$D$29</f>
        <v>67</v>
      </c>
      <c r="I46" s="19" t="str">
        <f>IF(H46=0,"",IF($H$46-$J$46&gt;0,"    ○    ","    ●    "))</f>
        <v>    ○    </v>
      </c>
      <c r="J46" s="19">
        <f>'[1]試合結果入力表'!$C$29</f>
        <v>37</v>
      </c>
      <c r="K46" s="20">
        <f>IF(J46=0,"",'[1]試合結果計算表'!K47)</f>
        <v>1</v>
      </c>
      <c r="L46" s="13">
        <f>IF(J46=0,"",'[1]試合結果計算表'!L47)</f>
      </c>
    </row>
    <row r="47" spans="1:12" ht="49.5" customHeight="1">
      <c r="A47" s="14" t="str">
        <f>'[1]試合結果入力表'!M48</f>
        <v>ミラクル</v>
      </c>
      <c r="B47" s="18">
        <f>$G$46</f>
        <v>35</v>
      </c>
      <c r="C47" s="19" t="str">
        <f>IF(B47=0,"",IF($B$47-$D$47&gt;0,"    ○    ","    ●    "))</f>
        <v>    ●    </v>
      </c>
      <c r="D47" s="19">
        <f>$E$46</f>
        <v>54</v>
      </c>
      <c r="E47" s="21"/>
      <c r="F47" s="22"/>
      <c r="G47" s="23"/>
      <c r="H47" s="18">
        <f>'[1]試合結果入力表'!$C$44</f>
        <v>34</v>
      </c>
      <c r="I47" s="19" t="str">
        <f>IF(H47=0,"",IF($H$47-$J$47&gt;0,"    ○    ","    ●    "))</f>
        <v>    ○    </v>
      </c>
      <c r="J47" s="19">
        <f>'[1]試合結果入力表'!$D$44</f>
        <v>33</v>
      </c>
      <c r="K47" s="24">
        <f>IF(J47=0,"",'[1]試合結果計算表'!K48)</f>
        <v>2</v>
      </c>
      <c r="L47" s="13">
        <f>IF(J47=0,"",'[1]試合結果計算表'!L48)</f>
      </c>
    </row>
    <row r="48" spans="1:12" ht="49.5" customHeight="1" thickBot="1">
      <c r="A48" s="25" t="str">
        <f>'[1]試合結果入力表'!M49</f>
        <v>戸塚</v>
      </c>
      <c r="B48" s="26">
        <f>$J$46</f>
        <v>37</v>
      </c>
      <c r="C48" s="27" t="str">
        <f>IF(B48=0,"",IF($B$48-$D$48&gt;0,"    ○    ","    ●    "))</f>
        <v>    ●    </v>
      </c>
      <c r="D48" s="27">
        <f>$H$46</f>
        <v>67</v>
      </c>
      <c r="E48" s="26">
        <f>$J$47</f>
        <v>33</v>
      </c>
      <c r="F48" s="27" t="str">
        <f>IF(E48=0,"",IF($E$48-$G$48&gt;0,"    ○    ","    ●    "))</f>
        <v>    ●    </v>
      </c>
      <c r="G48" s="27">
        <f>$H$47</f>
        <v>34</v>
      </c>
      <c r="H48" s="28"/>
      <c r="I48" s="29"/>
      <c r="J48" s="30"/>
      <c r="K48" s="31">
        <f>IF(G48=0,"",'[1]試合結果計算表'!K49)</f>
        <v>3</v>
      </c>
      <c r="L48" s="13">
        <f>IF(G48=0,"",'[1]試合結果計算表'!L49)</f>
      </c>
    </row>
    <row r="49" spans="1:12" ht="24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3"/>
    </row>
    <row r="50" spans="1:12" ht="24.75" thickBo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33"/>
    </row>
    <row r="51" spans="1:12" ht="30" customHeight="1" thickBot="1">
      <c r="A51" s="10" t="s">
        <v>4</v>
      </c>
      <c r="B51" s="57" t="str">
        <f>$A$52</f>
        <v>ドリーム</v>
      </c>
      <c r="C51" s="58"/>
      <c r="D51" s="59"/>
      <c r="E51" s="11"/>
      <c r="F51" s="12" t="str">
        <f>$A$53</f>
        <v>鳩ヶ谷桜</v>
      </c>
      <c r="G51" s="12"/>
      <c r="H51" s="11"/>
      <c r="I51" s="12" t="str">
        <f>$A$54</f>
        <v>勝山</v>
      </c>
      <c r="J51" s="12"/>
      <c r="K51" s="10" t="s">
        <v>3</v>
      </c>
      <c r="L51" s="13">
        <f>IF(AND(AND('[1]試合結果計算表'!M140=1,'[1]試合結果計算表'!M141=1),'[1]試合結果計算表'!M142=1),"GA","")</f>
      </c>
    </row>
    <row r="52" spans="1:12" ht="49.5" customHeight="1">
      <c r="A52" s="14" t="str">
        <f>'[1]試合結果入力表'!M53</f>
        <v>ドリーム</v>
      </c>
      <c r="B52" s="15"/>
      <c r="C52" s="16"/>
      <c r="D52" s="17"/>
      <c r="E52" s="18">
        <f>'[1]試合結果入力表'!$C$19</f>
        <v>25</v>
      </c>
      <c r="F52" s="19" t="str">
        <f>IF(E52=0,"",IF($E$52-$G$52&gt;0,"    ○    ","    ●    "))</f>
        <v>    ●    </v>
      </c>
      <c r="G52" s="19">
        <f>'[1]試合結果入力表'!$D$19</f>
        <v>29</v>
      </c>
      <c r="H52" s="18">
        <f>'[1]試合結果入力表'!$D$34</f>
        <v>60</v>
      </c>
      <c r="I52" s="19" t="str">
        <f>IF(H52=0,"",IF($H$52-$J$52&gt;0,"    ○    ","    ●    "))</f>
        <v>    ○    </v>
      </c>
      <c r="J52" s="19">
        <f>'[1]試合結果入力表'!$C$34</f>
        <v>29</v>
      </c>
      <c r="K52" s="20">
        <f>IF(J52=0,"",'[1]試合結果計算表'!K53)</f>
        <v>2</v>
      </c>
      <c r="L52" s="13">
        <f>IF(J52=0,"",'[1]試合結果計算表'!L53)</f>
      </c>
    </row>
    <row r="53" spans="1:12" ht="49.5" customHeight="1">
      <c r="A53" s="14" t="str">
        <f>'[1]試合結果入力表'!M54</f>
        <v>鳩ヶ谷桜</v>
      </c>
      <c r="B53" s="18">
        <f>$G$52</f>
        <v>29</v>
      </c>
      <c r="C53" s="19" t="str">
        <f>IF(B53=0,"",IF($B$53-$D$53&gt;0,"    ○    ","    ●    "))</f>
        <v>    ○    </v>
      </c>
      <c r="D53" s="19">
        <f>$E$52</f>
        <v>25</v>
      </c>
      <c r="E53" s="21"/>
      <c r="F53" s="22"/>
      <c r="G53" s="23"/>
      <c r="H53" s="18">
        <f>'[1]試合結果入力表'!$C$49</f>
        <v>83</v>
      </c>
      <c r="I53" s="19" t="str">
        <f>IF(H53=0,"",IF($H$53-$J$53&gt;0,"    ○    ","    ●    "))</f>
        <v>    ○    </v>
      </c>
      <c r="J53" s="19">
        <f>'[1]試合結果入力表'!$D$49</f>
        <v>19</v>
      </c>
      <c r="K53" s="24">
        <f>IF(J53=0,"",'[1]試合結果計算表'!K54)</f>
        <v>1</v>
      </c>
      <c r="L53" s="13">
        <f>IF(J53=0,"",'[1]試合結果計算表'!L54)</f>
      </c>
    </row>
    <row r="54" spans="1:12" ht="49.5" customHeight="1" thickBot="1">
      <c r="A54" s="25" t="str">
        <f>'[1]試合結果入力表'!M55</f>
        <v>勝山</v>
      </c>
      <c r="B54" s="26">
        <f>$J$52</f>
        <v>29</v>
      </c>
      <c r="C54" s="27" t="str">
        <f>IF(B54=0,"",IF($B$54-$D$54&gt;0,"    ○    ","    ●    "))</f>
        <v>    ●    </v>
      </c>
      <c r="D54" s="27">
        <f>$H$52</f>
        <v>60</v>
      </c>
      <c r="E54" s="26">
        <f>$J$53</f>
        <v>19</v>
      </c>
      <c r="F54" s="27" t="str">
        <f>IF(E54=0,"",IF($E$54-$G$54&gt;0,"    ○    ","    ●    "))</f>
        <v>    ●    </v>
      </c>
      <c r="G54" s="27">
        <f>$H$53</f>
        <v>83</v>
      </c>
      <c r="H54" s="28"/>
      <c r="I54" s="29"/>
      <c r="J54" s="30"/>
      <c r="K54" s="31">
        <f>IF(G54=0,"",'[1]試合結果計算表'!K55)</f>
        <v>3</v>
      </c>
      <c r="L54" s="13">
        <f>IF(G54=0,"",'[1]試合結果計算表'!L55)</f>
      </c>
    </row>
    <row r="55" spans="1:12" ht="24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3"/>
    </row>
    <row r="56" spans="1:12" ht="24.75" thickBo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33"/>
    </row>
    <row r="57" spans="1:12" ht="30" customHeight="1" thickBot="1">
      <c r="A57" s="10" t="s">
        <v>5</v>
      </c>
      <c r="B57" s="57" t="str">
        <f>$A$58</f>
        <v>富浦</v>
      </c>
      <c r="C57" s="58"/>
      <c r="D57" s="59"/>
      <c r="E57" s="11"/>
      <c r="F57" s="12" t="str">
        <f>$A$59</f>
        <v>菅谷東</v>
      </c>
      <c r="G57" s="12"/>
      <c r="H57" s="11"/>
      <c r="I57" s="12" t="str">
        <f>$A$60</f>
        <v>箕郷</v>
      </c>
      <c r="J57" s="12"/>
      <c r="K57" s="10" t="s">
        <v>3</v>
      </c>
      <c r="L57" s="13">
        <f>IF(AND(AND('[1]試合結果計算表'!M146=1,'[1]試合結果計算表'!M147=1),'[1]試合結果計算表'!M148=1),"GA","")</f>
      </c>
    </row>
    <row r="58" spans="1:12" ht="49.5" customHeight="1">
      <c r="A58" s="14" t="str">
        <f>'[1]試合結果入力表'!M59</f>
        <v>富浦</v>
      </c>
      <c r="B58" s="15"/>
      <c r="C58" s="16"/>
      <c r="D58" s="17"/>
      <c r="E58" s="18">
        <f>'[1]試合結果入力表'!$C$24</f>
        <v>14</v>
      </c>
      <c r="F58" s="19" t="str">
        <f>IF(E58=0,"",IF($E$58-$G$58&gt;0,"    ○    ","    ●    "))</f>
        <v>    ●    </v>
      </c>
      <c r="G58" s="19">
        <f>'[1]試合結果入力表'!$D$24</f>
        <v>76</v>
      </c>
      <c r="H58" s="18">
        <f>'[1]試合結果入力表'!$D$39</f>
        <v>24</v>
      </c>
      <c r="I58" s="19" t="str">
        <f>IF(H58=0,"",IF($H$58-$J$58&gt;0,"    ○    ","    ●    "))</f>
        <v>    ●    </v>
      </c>
      <c r="J58" s="19">
        <f>'[1]試合結果入力表'!$C$39</f>
        <v>53</v>
      </c>
      <c r="K58" s="20">
        <f>IF(J58=0,"",'[1]試合結果計算表'!K59)</f>
        <v>3</v>
      </c>
      <c r="L58" s="13">
        <f>IF(J58=0,"",'[1]試合結果計算表'!L59)</f>
      </c>
    </row>
    <row r="59" spans="1:12" ht="49.5" customHeight="1">
      <c r="A59" s="14" t="str">
        <f>'[1]試合結果入力表'!M60</f>
        <v>菅谷東</v>
      </c>
      <c r="B59" s="18">
        <f>$G$58</f>
        <v>76</v>
      </c>
      <c r="C59" s="19" t="str">
        <f>IF(B59=0,"",IF($B$59-$D$59&gt;0,"    ○    ","    ●    "))</f>
        <v>    ○    </v>
      </c>
      <c r="D59" s="19">
        <f>$E$58</f>
        <v>14</v>
      </c>
      <c r="E59" s="21"/>
      <c r="F59" s="22"/>
      <c r="G59" s="23"/>
      <c r="H59" s="18">
        <f>'[1]試合結果入力表'!$C$54</f>
        <v>63</v>
      </c>
      <c r="I59" s="19" t="str">
        <f>IF(H59=0,"",IF($H$59-$J$59&gt;0,"    ○    ","    ●    "))</f>
        <v>    ○    </v>
      </c>
      <c r="J59" s="19">
        <f>'[1]試合結果入力表'!$D$54</f>
        <v>34</v>
      </c>
      <c r="K59" s="24">
        <f>IF(J59=0,"",'[1]試合結果計算表'!K60)</f>
        <v>1</v>
      </c>
      <c r="L59" s="13">
        <f>IF(J59=0,"",'[1]試合結果計算表'!L60)</f>
      </c>
    </row>
    <row r="60" spans="1:12" ht="49.5" customHeight="1" thickBot="1">
      <c r="A60" s="25" t="str">
        <f>'[1]試合結果入力表'!M61</f>
        <v>箕郷</v>
      </c>
      <c r="B60" s="26">
        <f>$J$58</f>
        <v>53</v>
      </c>
      <c r="C60" s="27" t="str">
        <f>IF(B60=0,"",IF($B$60-$D$60&gt;0,"    ○    ","    ●    "))</f>
        <v>    ○    </v>
      </c>
      <c r="D60" s="27">
        <f>$H$58</f>
        <v>24</v>
      </c>
      <c r="E60" s="26">
        <f>$J$59</f>
        <v>34</v>
      </c>
      <c r="F60" s="27" t="str">
        <f>IF(E60=0,"",IF($E$60-$G$60&gt;0,"    ○    ","    ●    "))</f>
        <v>    ●    </v>
      </c>
      <c r="G60" s="27">
        <f>$H$59</f>
        <v>63</v>
      </c>
      <c r="H60" s="28"/>
      <c r="I60" s="29"/>
      <c r="J60" s="30"/>
      <c r="K60" s="31">
        <f>IF(G60=0,"",'[1]試合結果計算表'!K61)</f>
        <v>2</v>
      </c>
      <c r="L60" s="13">
        <f>IF(G60=0,"",'[1]試合結果計算表'!L61)</f>
      </c>
    </row>
    <row r="61" spans="1:12" ht="24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3"/>
    </row>
    <row r="62" spans="1:12" ht="24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3"/>
    </row>
    <row r="63" spans="1:12" ht="24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3"/>
    </row>
    <row r="64" spans="1:12" ht="24.75" thickBot="1">
      <c r="A64" s="60" t="s">
        <v>11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33"/>
    </row>
    <row r="65" spans="1:12" ht="30" customHeight="1" thickBot="1">
      <c r="A65" s="61" t="s">
        <v>7</v>
      </c>
      <c r="B65" s="11"/>
      <c r="C65" s="12" t="str">
        <f>$A$66</f>
        <v>桜丘</v>
      </c>
      <c r="D65" s="12"/>
      <c r="E65" s="11"/>
      <c r="F65" s="12" t="str">
        <f>$A$67</f>
        <v>前橋中央</v>
      </c>
      <c r="G65" s="12"/>
      <c r="H65" s="11"/>
      <c r="I65" s="12" t="str">
        <f>$A$68</f>
        <v>小金井</v>
      </c>
      <c r="J65" s="12"/>
      <c r="K65" s="10" t="s">
        <v>3</v>
      </c>
      <c r="L65" s="13">
        <f>IF(AND(AND('[1]試合結果計算表'!M154=1,'[1]試合結果計算表'!M155=1),'[1]試合結果計算表'!M156=1),"GA","")</f>
      </c>
    </row>
    <row r="66" spans="1:12" ht="49.5" customHeight="1">
      <c r="A66" s="35" t="str">
        <f>'[1]試合結果入力表'!M67</f>
        <v>桜丘</v>
      </c>
      <c r="B66" s="15"/>
      <c r="C66" s="16"/>
      <c r="D66" s="17"/>
      <c r="E66" s="36">
        <f>'[1]試合結果入力表'!$I$14</f>
        <v>28</v>
      </c>
      <c r="F66" s="37" t="str">
        <f>IF(E66=0,"",IF($E$66-$G$66&gt;0,"    ○    ","    ●    "))</f>
        <v>    ●    </v>
      </c>
      <c r="G66" s="37">
        <f>'[1]試合結果入力表'!$J$14</f>
        <v>48</v>
      </c>
      <c r="H66" s="36">
        <f>'[1]試合結果入力表'!$J$29</f>
        <v>19</v>
      </c>
      <c r="I66" s="37" t="str">
        <f>IF(H66=0,"",IF($H$66-$J$66&gt;0,"    ○    ","    ●    "))</f>
        <v>    ●    </v>
      </c>
      <c r="J66" s="38">
        <f>'[1]試合結果入力表'!$I$29</f>
        <v>26</v>
      </c>
      <c r="K66" s="20">
        <f>IF(J66=0,"",'[1]試合結果計算表'!K67)</f>
        <v>3</v>
      </c>
      <c r="L66" s="13">
        <f>IF(J66=0,"",'[1]試合結果計算表'!L67)</f>
      </c>
    </row>
    <row r="67" spans="1:12" ht="49.5" customHeight="1">
      <c r="A67" s="14" t="str">
        <f>'[1]試合結果入力表'!M68</f>
        <v>前橋中央</v>
      </c>
      <c r="B67" s="39">
        <f>$G$66</f>
        <v>48</v>
      </c>
      <c r="C67" s="19" t="str">
        <f>IF(B67=0,"",IF($B$67-$D$67&gt;0,"    ○    ","    ●    "))</f>
        <v>    ○    </v>
      </c>
      <c r="D67" s="19">
        <f>$E$66</f>
        <v>28</v>
      </c>
      <c r="E67" s="21"/>
      <c r="F67" s="22"/>
      <c r="G67" s="23"/>
      <c r="H67" s="18">
        <f>'[1]試合結果入力表'!$I$44</f>
        <v>41</v>
      </c>
      <c r="I67" s="19" t="str">
        <f>IF(H67=0,"",IF($H$67-$J$67&gt;0,"    ○    ","    ●    "))</f>
        <v>    ●    </v>
      </c>
      <c r="J67" s="40">
        <f>'[1]試合結果入力表'!$J$44</f>
        <v>48</v>
      </c>
      <c r="K67" s="24">
        <f>IF(J67=0,"",'[1]試合結果計算表'!K68)</f>
        <v>2</v>
      </c>
      <c r="L67" s="13">
        <f>IF(J67=0,"",'[1]試合結果計算表'!L68)</f>
      </c>
    </row>
    <row r="68" spans="1:12" ht="49.5" customHeight="1" thickBot="1">
      <c r="A68" s="25" t="str">
        <f>'[1]試合結果入力表'!M69</f>
        <v>小金井</v>
      </c>
      <c r="B68" s="41">
        <f>$J$66</f>
        <v>26</v>
      </c>
      <c r="C68" s="27" t="str">
        <f>IF(B68=0,"",IF($B$68-$D$68&gt;0,"    ○    ","    ●    "))</f>
        <v>    ○    </v>
      </c>
      <c r="D68" s="27">
        <f>$H$66</f>
        <v>19</v>
      </c>
      <c r="E68" s="26">
        <f>'[1]試合結果入力表'!$V$68</f>
        <v>48</v>
      </c>
      <c r="F68" s="27" t="str">
        <f>IF(E68=0,"",IF($E$68-$G$68&gt;0,"    ○    ","    ●    "))</f>
        <v>    ○    </v>
      </c>
      <c r="G68" s="27">
        <f>'[1]試合結果入力表'!$T$68</f>
        <v>41</v>
      </c>
      <c r="H68" s="28"/>
      <c r="I68" s="29"/>
      <c r="J68" s="30"/>
      <c r="K68" s="31">
        <f>IF(G68=0,"",'[1]試合結果計算表'!K69)</f>
        <v>1</v>
      </c>
      <c r="L68" s="13">
        <f>IF(G68=0,"",'[1]試合結果計算表'!L69)</f>
      </c>
    </row>
    <row r="69" spans="1:12" ht="24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3"/>
    </row>
    <row r="70" spans="1:12" ht="24.75" thickBo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33"/>
    </row>
    <row r="71" spans="1:12" ht="30" customHeight="1" thickBot="1">
      <c r="A71" s="10" t="s">
        <v>8</v>
      </c>
      <c r="B71" s="11"/>
      <c r="C71" s="12" t="str">
        <f>$A$72</f>
        <v>松ヶ丘</v>
      </c>
      <c r="D71" s="12"/>
      <c r="E71" s="11"/>
      <c r="F71" s="12" t="str">
        <f>$A$73</f>
        <v>敷島南</v>
      </c>
      <c r="G71" s="12"/>
      <c r="H71" s="11"/>
      <c r="I71" s="12" t="str">
        <f>$A$74</f>
        <v>黎明</v>
      </c>
      <c r="J71" s="12"/>
      <c r="K71" s="10" t="s">
        <v>3</v>
      </c>
      <c r="L71" s="13">
        <f>IF(AND(AND('[1]試合結果計算表'!M160=1,'[1]試合結果計算表'!M161=1),'[1]試合結果計算表'!M162=1),"GA","")</f>
      </c>
    </row>
    <row r="72" spans="1:12" ht="49.5" customHeight="1">
      <c r="A72" s="14" t="str">
        <f>'[1]試合結果入力表'!M73</f>
        <v>松ヶ丘</v>
      </c>
      <c r="B72" s="15"/>
      <c r="C72" s="16"/>
      <c r="D72" s="17"/>
      <c r="E72" s="18">
        <f>'[1]試合結果入力表'!$I$19</f>
        <v>33</v>
      </c>
      <c r="F72" s="19" t="str">
        <f>IF(E72=0,"",IF($E$72-$G$72&gt;0,"    ○    ","    ●    "))</f>
        <v>    ○    </v>
      </c>
      <c r="G72" s="19">
        <f>'[1]試合結果入力表'!$J$19</f>
        <v>24</v>
      </c>
      <c r="H72" s="18">
        <f>'[1]試合結果入力表'!$J$34</f>
        <v>73</v>
      </c>
      <c r="I72" s="19" t="str">
        <f>IF(H72=0,"",IF($H$72-$J$72&gt;0,"    ○    ","    ●    "))</f>
        <v>    ○    </v>
      </c>
      <c r="J72" s="19">
        <f>'[1]試合結果入力表'!$I$34</f>
        <v>14</v>
      </c>
      <c r="K72" s="20">
        <f>IF(J72=0,"",'[1]試合結果計算表'!K73)</f>
        <v>1</v>
      </c>
      <c r="L72" s="13">
        <f>IF(J72=0,"",'[1]試合結果計算表'!L73)</f>
      </c>
    </row>
    <row r="73" spans="1:12" ht="49.5" customHeight="1">
      <c r="A73" s="14" t="str">
        <f>'[1]試合結果入力表'!M74</f>
        <v>敷島南</v>
      </c>
      <c r="B73" s="18">
        <f>$G$72</f>
        <v>24</v>
      </c>
      <c r="C73" s="19" t="str">
        <f>IF(B73=0,"",IF($B$73-$D$73&gt;0,"    ○    ","    ●    "))</f>
        <v>    ●    </v>
      </c>
      <c r="D73" s="19">
        <f>$E$72</f>
        <v>33</v>
      </c>
      <c r="E73" s="21"/>
      <c r="F73" s="22"/>
      <c r="G73" s="23"/>
      <c r="H73" s="18">
        <f>'[1]試合結果入力表'!$I$49</f>
        <v>48</v>
      </c>
      <c r="I73" s="19" t="str">
        <f>IF(H73=0,"",IF($H$73-$J$73&gt;0,"    ○    ","    ●    "))</f>
        <v>    ○    </v>
      </c>
      <c r="J73" s="19">
        <f>'[1]試合結果入力表'!$J$49</f>
        <v>20</v>
      </c>
      <c r="K73" s="24">
        <f>IF(J73=0,"",'[1]試合結果計算表'!K74)</f>
        <v>2</v>
      </c>
      <c r="L73" s="13">
        <f>IF(J73=0,"",'[1]試合結果計算表'!L74)</f>
      </c>
    </row>
    <row r="74" spans="1:12" ht="49.5" customHeight="1" thickBot="1">
      <c r="A74" s="25" t="str">
        <f>'[1]試合結果入力表'!M75</f>
        <v>黎明</v>
      </c>
      <c r="B74" s="26">
        <f>$J$72</f>
        <v>14</v>
      </c>
      <c r="C74" s="27" t="str">
        <f>IF(B74=0,"",IF($B$74-$D$74&gt;0,"    ○    ","    ●    "))</f>
        <v>    ●    </v>
      </c>
      <c r="D74" s="27">
        <f>$H$72</f>
        <v>73</v>
      </c>
      <c r="E74" s="26">
        <f>$J$73</f>
        <v>20</v>
      </c>
      <c r="F74" s="27" t="str">
        <f>IF(E74=0,"",IF($E$74-$G$74&gt;0,"    ○    ","    ●    "))</f>
        <v>    ●    </v>
      </c>
      <c r="G74" s="27">
        <f>$H$73</f>
        <v>48</v>
      </c>
      <c r="H74" s="28"/>
      <c r="I74" s="29"/>
      <c r="J74" s="30"/>
      <c r="K74" s="31">
        <f>IF(G74=0,"",'[1]試合結果計算表'!K75)</f>
        <v>3</v>
      </c>
      <c r="L74" s="13">
        <f>IF(G74=0,"",'[1]試合結果計算表'!L75)</f>
      </c>
    </row>
    <row r="75" spans="1:12" ht="24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3"/>
    </row>
    <row r="76" spans="1:12" ht="24.75" thickBo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33"/>
    </row>
    <row r="77" spans="1:12" ht="30" customHeight="1" thickBot="1">
      <c r="A77" s="10" t="s">
        <v>9</v>
      </c>
      <c r="B77" s="11"/>
      <c r="C77" s="12" t="str">
        <f>$A$78</f>
        <v>豊岡</v>
      </c>
      <c r="D77" s="12"/>
      <c r="E77" s="11"/>
      <c r="F77" s="12" t="str">
        <f>$A$79</f>
        <v>成田</v>
      </c>
      <c r="G77" s="12"/>
      <c r="H77" s="11"/>
      <c r="I77" s="12" t="str">
        <f>$A$80</f>
        <v>佐野</v>
      </c>
      <c r="J77" s="12"/>
      <c r="K77" s="10" t="s">
        <v>3</v>
      </c>
      <c r="L77" s="13">
        <f>IF(AND(AND('[1]試合結果計算表'!M166=1,'[1]試合結果計算表'!M167=1),'[1]試合結果計算表'!M168=1),"GA","")</f>
      </c>
    </row>
    <row r="78" spans="1:12" ht="49.5" customHeight="1">
      <c r="A78" s="14" t="str">
        <f>'[1]試合結果入力表'!M79</f>
        <v>豊岡</v>
      </c>
      <c r="B78" s="15"/>
      <c r="C78" s="16"/>
      <c r="D78" s="17"/>
      <c r="E78" s="18">
        <f>'[1]試合結果入力表'!$I$24</f>
        <v>63</v>
      </c>
      <c r="F78" s="19" t="str">
        <f>IF(E78=0,"",IF($E$78-$G$78&gt;0,"    ○    ","    ●    "))</f>
        <v>    ○    </v>
      </c>
      <c r="G78" s="19">
        <f>'[1]試合結果入力表'!$J$24</f>
        <v>26</v>
      </c>
      <c r="H78" s="18">
        <f>'[1]試合結果入力表'!$J$39</f>
        <v>53</v>
      </c>
      <c r="I78" s="19" t="str">
        <f>IF(H78=0,"",IF($H$78-$J$78&gt;0,"    ○    ","    ●    "))</f>
        <v>    ○    </v>
      </c>
      <c r="J78" s="19">
        <f>'[1]試合結果入力表'!$I$39</f>
        <v>30</v>
      </c>
      <c r="K78" s="20">
        <f>IF(J78=0,"",'[1]試合結果計算表'!K79)</f>
        <v>1</v>
      </c>
      <c r="L78" s="13">
        <f>IF(J78=0,"",'[1]試合結果計算表'!L79)</f>
      </c>
    </row>
    <row r="79" spans="1:12" ht="49.5" customHeight="1">
      <c r="A79" s="14" t="str">
        <f>'[1]試合結果入力表'!M80</f>
        <v>成田</v>
      </c>
      <c r="B79" s="18">
        <f>$G$78</f>
        <v>26</v>
      </c>
      <c r="C79" s="19" t="str">
        <f>IF(B79=0,"",IF($B$79-$D$79&gt;0,"    ○    ","    ●    "))</f>
        <v>    ●    </v>
      </c>
      <c r="D79" s="19">
        <f>$E$78</f>
        <v>63</v>
      </c>
      <c r="E79" s="21"/>
      <c r="F79" s="22"/>
      <c r="G79" s="23"/>
      <c r="H79" s="18">
        <f>'[1]試合結果入力表'!$I$54</f>
        <v>36</v>
      </c>
      <c r="I79" s="19" t="str">
        <f>IF(H79=0,"",IF($H$79-$J$79&gt;0,"    ○    ","    ●    "))</f>
        <v>    ●    </v>
      </c>
      <c r="J79" s="19">
        <f>'[1]試合結果入力表'!$J$54</f>
        <v>42</v>
      </c>
      <c r="K79" s="24">
        <f>IF(J79=0,"",'[1]試合結果計算表'!K80)</f>
        <v>3</v>
      </c>
      <c r="L79" s="13">
        <f>IF(J79=0,"",'[1]試合結果計算表'!L80)</f>
      </c>
    </row>
    <row r="80" spans="1:12" ht="49.5" customHeight="1" thickBot="1">
      <c r="A80" s="25" t="str">
        <f>'[1]試合結果入力表'!M81</f>
        <v>佐野</v>
      </c>
      <c r="B80" s="26">
        <f>$J$78</f>
        <v>30</v>
      </c>
      <c r="C80" s="27" t="str">
        <f>IF(B80=0,"",IF($B$80-$D$80&gt;0,"    ○    ","    ●    "))</f>
        <v>    ●    </v>
      </c>
      <c r="D80" s="27">
        <f>$H$78</f>
        <v>53</v>
      </c>
      <c r="E80" s="26">
        <f>$J$79</f>
        <v>42</v>
      </c>
      <c r="F80" s="27" t="str">
        <f>IF(E80=0,"",IF($E$80-$G$80&gt;0,"    ○    ","    ●    "))</f>
        <v>    ○    </v>
      </c>
      <c r="G80" s="27">
        <f>$H$79</f>
        <v>36</v>
      </c>
      <c r="H80" s="28"/>
      <c r="I80" s="29"/>
      <c r="J80" s="30"/>
      <c r="K80" s="31">
        <f>IF(G80=0,"",'[1]試合結果計算表'!K81)</f>
        <v>2</v>
      </c>
      <c r="L80" s="13">
        <f>IF(G80=0,"",'[1]試合結果計算表'!L81)</f>
      </c>
    </row>
  </sheetData>
  <sheetProtection selectLockedCells="1" selectUnlockedCells="1"/>
  <mergeCells count="42">
    <mergeCell ref="B72:D72"/>
    <mergeCell ref="E73:G73"/>
    <mergeCell ref="H74:J74"/>
    <mergeCell ref="B78:D78"/>
    <mergeCell ref="E79:G79"/>
    <mergeCell ref="H80:J80"/>
    <mergeCell ref="B58:D58"/>
    <mergeCell ref="E59:G59"/>
    <mergeCell ref="H60:J60"/>
    <mergeCell ref="B66:D66"/>
    <mergeCell ref="E67:G67"/>
    <mergeCell ref="H68:J68"/>
    <mergeCell ref="H48:J48"/>
    <mergeCell ref="B51:D51"/>
    <mergeCell ref="B52:D52"/>
    <mergeCell ref="E53:G53"/>
    <mergeCell ref="H54:J54"/>
    <mergeCell ref="B57:D57"/>
    <mergeCell ref="B38:D38"/>
    <mergeCell ref="E39:G39"/>
    <mergeCell ref="H40:J40"/>
    <mergeCell ref="J43:K43"/>
    <mergeCell ref="B46:D46"/>
    <mergeCell ref="E47:G47"/>
    <mergeCell ref="B26:D26"/>
    <mergeCell ref="E27:G27"/>
    <mergeCell ref="H28:J28"/>
    <mergeCell ref="B32:D32"/>
    <mergeCell ref="E33:G33"/>
    <mergeCell ref="H34:J34"/>
    <mergeCell ref="B12:D12"/>
    <mergeCell ref="E13:G13"/>
    <mergeCell ref="H14:J14"/>
    <mergeCell ref="B18:D18"/>
    <mergeCell ref="E19:G19"/>
    <mergeCell ref="H20:J20"/>
    <mergeCell ref="A1:K1"/>
    <mergeCell ref="A2:L2"/>
    <mergeCell ref="J3:K3"/>
    <mergeCell ref="B6:D6"/>
    <mergeCell ref="E7:G7"/>
    <mergeCell ref="H8:J8"/>
  </mergeCells>
  <printOptions/>
  <pageMargins left="0.787" right="0.787" top="0.984" bottom="0.79" header="0.512" footer="0.512"/>
  <pageSetup horizontalDpi="300" verticalDpi="300" orientation="portrait" paperSize="9" scale="54" r:id="rId1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fsl</dc:creator>
  <cp:keywords/>
  <dc:description/>
  <cp:lastModifiedBy>fsl</cp:lastModifiedBy>
  <dcterms:created xsi:type="dcterms:W3CDTF">2015-08-21T09:49:03Z</dcterms:created>
  <dcterms:modified xsi:type="dcterms:W3CDTF">2015-08-21T09:49:12Z</dcterms:modified>
  <cp:category/>
  <cp:version/>
  <cp:contentType/>
  <cp:contentStatus/>
</cp:coreProperties>
</file>